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020" windowHeight="12915" activeTab="3"/>
  </bookViews>
  <sheets>
    <sheet name="4κομβο" sheetId="1" r:id="rId1"/>
    <sheet name="8κομβο" sheetId="2" r:id="rId2"/>
    <sheet name="9κομβο" sheetId="3" r:id="rId3"/>
    <sheet name="τετράεδρο" sheetId="4" r:id="rId4"/>
  </sheets>
  <definedNames/>
  <calcPr fullCalcOnLoad="1"/>
</workbook>
</file>

<file path=xl/sharedStrings.xml><?xml version="1.0" encoding="utf-8"?>
<sst xmlns="http://schemas.openxmlformats.org/spreadsheetml/2006/main" count="123" uniqueCount="28">
  <si>
    <t>ξ</t>
  </si>
  <si>
    <t>η</t>
  </si>
  <si>
    <r>
      <t>Ν</t>
    </r>
    <r>
      <rPr>
        <vertAlign val="subscript"/>
        <sz val="10"/>
        <rFont val="Arial"/>
        <family val="2"/>
      </rPr>
      <t>1</t>
    </r>
  </si>
  <si>
    <r>
      <t>Ν</t>
    </r>
    <r>
      <rPr>
        <vertAlign val="subscript"/>
        <sz val="10"/>
        <rFont val="Arial"/>
        <family val="2"/>
      </rPr>
      <t>2</t>
    </r>
  </si>
  <si>
    <r>
      <t>Ν</t>
    </r>
    <r>
      <rPr>
        <vertAlign val="subscript"/>
        <sz val="10"/>
        <rFont val="Arial"/>
        <family val="2"/>
      </rPr>
      <t>3</t>
    </r>
  </si>
  <si>
    <r>
      <t>Ν</t>
    </r>
    <r>
      <rPr>
        <vertAlign val="subscript"/>
        <sz val="10"/>
        <rFont val="Arial"/>
        <family val="2"/>
      </rPr>
      <t>4</t>
    </r>
  </si>
  <si>
    <r>
      <t>Ν</t>
    </r>
    <r>
      <rPr>
        <vertAlign val="subscript"/>
        <sz val="10"/>
        <rFont val="Arial"/>
        <family val="2"/>
      </rPr>
      <t>5</t>
    </r>
  </si>
  <si>
    <r>
      <t>Ν</t>
    </r>
    <r>
      <rPr>
        <vertAlign val="subscript"/>
        <sz val="10"/>
        <rFont val="Arial"/>
        <family val="2"/>
      </rPr>
      <t>6</t>
    </r>
  </si>
  <si>
    <r>
      <t>Ν</t>
    </r>
    <r>
      <rPr>
        <vertAlign val="subscript"/>
        <sz val="10"/>
        <rFont val="Arial"/>
        <family val="2"/>
      </rPr>
      <t>7</t>
    </r>
  </si>
  <si>
    <r>
      <t>Ν</t>
    </r>
    <r>
      <rPr>
        <vertAlign val="subscript"/>
        <sz val="10"/>
        <rFont val="Arial"/>
        <family val="2"/>
      </rPr>
      <t>8</t>
    </r>
  </si>
  <si>
    <t>Σημείο</t>
  </si>
  <si>
    <t>Τυχαίο σημείο</t>
  </si>
  <si>
    <t>Ορίζουσες</t>
  </si>
  <si>
    <t>Άθροισμα</t>
  </si>
  <si>
    <r>
      <t>Ν</t>
    </r>
    <r>
      <rPr>
        <vertAlign val="subscript"/>
        <sz val="10"/>
        <rFont val="Arial"/>
        <family val="2"/>
      </rPr>
      <t>9</t>
    </r>
  </si>
  <si>
    <t>ξη</t>
  </si>
  <si>
    <r>
      <t>ξ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η</t>
    </r>
  </si>
  <si>
    <r>
      <t>ξη</t>
    </r>
    <r>
      <rPr>
        <vertAlign val="superscript"/>
        <sz val="10"/>
        <rFont val="Arial"/>
        <family val="2"/>
      </rPr>
      <t>2</t>
    </r>
  </si>
  <si>
    <r>
      <t>ξ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η</t>
    </r>
    <r>
      <rPr>
        <vertAlign val="superscript"/>
        <sz val="10"/>
        <rFont val="Arial"/>
        <family val="2"/>
      </rPr>
      <t>2</t>
    </r>
  </si>
  <si>
    <r>
      <t>η</t>
    </r>
    <r>
      <rPr>
        <vertAlign val="superscript"/>
        <sz val="10"/>
        <rFont val="Arial"/>
        <family val="2"/>
      </rPr>
      <t>2</t>
    </r>
  </si>
  <si>
    <r>
      <t>ξ</t>
    </r>
    <r>
      <rPr>
        <vertAlign val="superscript"/>
        <sz val="10"/>
        <rFont val="Arial"/>
        <family val="2"/>
      </rPr>
      <t>2</t>
    </r>
  </si>
  <si>
    <t>Συντεταγμένες κόμβων</t>
  </si>
  <si>
    <t>ζ</t>
  </si>
  <si>
    <t>&lt;P&gt;= &lt;1  ξ   η   ζ&gt;</t>
  </si>
  <si>
    <t>Ν1= 1-ξ-η-ζ</t>
  </si>
  <si>
    <t>Ν2=ξ</t>
  </si>
  <si>
    <t>Ν3=η</t>
  </si>
  <si>
    <t>Ν4=ζ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</si>
</sst>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000"/>
  </numFmts>
  <fonts count="14">
    <font>
      <sz val="10"/>
      <name val="Arial Greek"/>
      <family val="0"/>
    </font>
    <font>
      <sz val="10"/>
      <name val="Arial"/>
      <family val="0"/>
    </font>
    <font>
      <sz val="10"/>
      <color indexed="13"/>
      <name val="Arial"/>
      <family val="2"/>
    </font>
    <font>
      <sz val="1"/>
      <name val="Arial Greek"/>
      <family val="0"/>
    </font>
    <font>
      <b/>
      <sz val="1"/>
      <name val="Arial Greek"/>
      <family val="0"/>
    </font>
    <font>
      <b/>
      <i/>
      <sz val="1.75"/>
      <name val="Arial Greek"/>
      <family val="2"/>
    </font>
    <font>
      <b/>
      <sz val="1.5"/>
      <name val="Arial Greek"/>
      <family val="2"/>
    </font>
    <font>
      <b/>
      <vertAlign val="subscript"/>
      <sz val="1"/>
      <name val="Arial Greek"/>
      <family val="2"/>
    </font>
    <font>
      <vertAlign val="subscript"/>
      <sz val="10"/>
      <name val="Arial"/>
      <family val="2"/>
    </font>
    <font>
      <sz val="10"/>
      <color indexed="9"/>
      <name val="Arial"/>
      <family val="2"/>
    </font>
    <font>
      <sz val="10"/>
      <color indexed="40"/>
      <name val="Arial"/>
      <family val="2"/>
    </font>
    <font>
      <sz val="10"/>
      <color indexed="17"/>
      <name val="Arial"/>
      <family val="2"/>
    </font>
    <font>
      <vertAlign val="superscript"/>
      <sz val="10"/>
      <name val="Arial"/>
      <family val="2"/>
    </font>
    <font>
      <b/>
      <i/>
      <u val="single"/>
      <sz val="24"/>
      <color indexed="9"/>
      <name val="Arial Greek"/>
      <family val="0"/>
    </font>
  </fonts>
  <fills count="5">
    <fill>
      <patternFill/>
    </fill>
    <fill>
      <patternFill patternType="gray125"/>
    </fill>
    <fill>
      <patternFill patternType="darkDown">
        <fgColor indexed="24"/>
        <bgColor indexed="49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10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Alignment="1">
      <alignment horizontal="center"/>
      <protection/>
    </xf>
    <xf numFmtId="0" fontId="1" fillId="0" borderId="0" xfId="20" applyFont="1">
      <alignment/>
      <protection/>
    </xf>
    <xf numFmtId="0" fontId="9" fillId="0" borderId="0" xfId="20" applyFont="1" applyFill="1">
      <alignment/>
      <protection/>
    </xf>
    <xf numFmtId="0" fontId="10" fillId="2" borderId="0" xfId="20" applyFont="1" applyFill="1">
      <alignment/>
      <protection/>
    </xf>
    <xf numFmtId="0" fontId="2" fillId="3" borderId="0" xfId="20" applyFont="1" applyFill="1">
      <alignment/>
      <protection/>
    </xf>
    <xf numFmtId="0" fontId="11" fillId="4" borderId="0" xfId="20" applyFont="1" applyFill="1">
      <alignment/>
      <protection/>
    </xf>
    <xf numFmtId="0" fontId="1" fillId="0" borderId="0" xfId="20" applyFont="1" applyAlignment="1">
      <alignment horizontal="center"/>
      <protection/>
    </xf>
    <xf numFmtId="0" fontId="1" fillId="0" borderId="0" xfId="20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Βασικό_GKa_exer_a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26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8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Relationship Id="rId2" Type="http://schemas.openxmlformats.org/officeDocument/2006/relationships/image" Target="../media/image30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1.jpeg" /><Relationship Id="rId2" Type="http://schemas.openxmlformats.org/officeDocument/2006/relationships/image" Target="../media/image32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Relationship Id="rId2" Type="http://schemas.openxmlformats.org/officeDocument/2006/relationships/image" Target="../media/image34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35.jpeg" /><Relationship Id="rId2" Type="http://schemas.openxmlformats.org/officeDocument/2006/relationships/image" Target="../media/image36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7.jpeg" /><Relationship Id="rId2" Type="http://schemas.openxmlformats.org/officeDocument/2006/relationships/image" Target="../media/image38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40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1.jpeg" /><Relationship Id="rId2" Type="http://schemas.openxmlformats.org/officeDocument/2006/relationships/image" Target="../media/image42.jpe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3.jpeg" /><Relationship Id="rId2" Type="http://schemas.openxmlformats.org/officeDocument/2006/relationships/image" Target="../media/image44.jpe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5.jpeg" /><Relationship Id="rId2" Type="http://schemas.openxmlformats.org/officeDocument/2006/relationships/image" Target="../media/image46.jpe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7.jpeg" /><Relationship Id="rId2" Type="http://schemas.openxmlformats.org/officeDocument/2006/relationships/image" Target="../media/image48.jpe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49.jpeg" /><Relationship Id="rId2" Type="http://schemas.openxmlformats.org/officeDocument/2006/relationships/image" Target="../media/image50.jpe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51.jpeg" /><Relationship Id="rId2" Type="http://schemas.openxmlformats.org/officeDocument/2006/relationships/image" Target="../media/image52.jpe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53.jpeg" /><Relationship Id="rId2" Type="http://schemas.openxmlformats.org/officeDocument/2006/relationships/image" Target="../media/image54.jpe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55.jpeg" /><Relationship Id="rId2" Type="http://schemas.openxmlformats.org/officeDocument/2006/relationships/image" Target="../media/image56.jpeg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image" Target="../media/image57.jpeg" /><Relationship Id="rId2" Type="http://schemas.openxmlformats.org/officeDocument/2006/relationships/image" Target="../media/image58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image" Target="../media/image59.jpeg" /><Relationship Id="rId2" Type="http://schemas.openxmlformats.org/officeDocument/2006/relationships/image" Target="../media/image60.jpe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image" Target="../media/image61.jpeg" /><Relationship Id="rId2" Type="http://schemas.openxmlformats.org/officeDocument/2006/relationships/image" Target="../media/image62.jpe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image" Target="../media/image63.jpeg" /><Relationship Id="rId2" Type="http://schemas.openxmlformats.org/officeDocument/2006/relationships/image" Target="../media/image64.jpe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image" Target="../media/image65.jpeg" /><Relationship Id="rId2" Type="http://schemas.openxmlformats.org/officeDocument/2006/relationships/image" Target="../media/image66.jpeg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image" Target="../media/image67.jpeg" /><Relationship Id="rId2" Type="http://schemas.openxmlformats.org/officeDocument/2006/relationships/image" Target="../media/image68.jpe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69.jpeg" /><Relationship Id="rId2" Type="http://schemas.openxmlformats.org/officeDocument/2006/relationships/image" Target="../media/image70.jpeg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image" Target="../media/image71.jpeg" /><Relationship Id="rId2" Type="http://schemas.openxmlformats.org/officeDocument/2006/relationships/image" Target="../media/image72.jpeg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image" Target="../media/image73.jpeg" /><Relationship Id="rId2" Type="http://schemas.openxmlformats.org/officeDocument/2006/relationships/image" Target="../media/image74.jpeg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image" Target="../media/image75.jpeg" /><Relationship Id="rId2" Type="http://schemas.openxmlformats.org/officeDocument/2006/relationships/image" Target="../media/image76.jpeg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image" Target="../media/image77.jpeg" /><Relationship Id="rId2" Type="http://schemas.openxmlformats.org/officeDocument/2006/relationships/image" Target="../media/image78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image" Target="../media/image79.jpeg" /><Relationship Id="rId2" Type="http://schemas.openxmlformats.org/officeDocument/2006/relationships/image" Target="../media/image80.jpeg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image" Target="../media/image81.jpeg" /><Relationship Id="rId2" Type="http://schemas.openxmlformats.org/officeDocument/2006/relationships/image" Target="../media/image82.jpeg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image" Target="../media/image83.jpeg" /><Relationship Id="rId2" Type="http://schemas.openxmlformats.org/officeDocument/2006/relationships/image" Target="../media/image84.jpeg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image" Target="../media/image85.jpeg" /><Relationship Id="rId2" Type="http://schemas.openxmlformats.org/officeDocument/2006/relationships/image" Target="../media/image86.jpeg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image" Target="../media/image87.jpeg" /><Relationship Id="rId2" Type="http://schemas.openxmlformats.org/officeDocument/2006/relationships/image" Target="../media/image88.jpeg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image" Target="../media/image89.jpeg" /><Relationship Id="rId2" Type="http://schemas.openxmlformats.org/officeDocument/2006/relationships/image" Target="../media/image90.jpeg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image" Target="../media/image91.jpeg" /><Relationship Id="rId2" Type="http://schemas.openxmlformats.org/officeDocument/2006/relationships/image" Target="../media/image92.jpeg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image" Target="../media/image93.jpeg" /><Relationship Id="rId2" Type="http://schemas.openxmlformats.org/officeDocument/2006/relationships/image" Target="../media/image94.jpeg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image" Target="../media/image95.jpeg" /><Relationship Id="rId2" Type="http://schemas.openxmlformats.org/officeDocument/2006/relationships/image" Target="../media/image96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4κομβο!#REF!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4κομβο!#REF!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4κομβο!#REF!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4κομβο!#REF!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4κομβο!#REF!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4κομβο!#REF!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4κομβο!#REF!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4κομβο!#REF!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4κομβο!#REF!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4κομβο!#REF!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4κομβο!#REF!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4κομβο!#REF!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4κομβο!#REF!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4κομβο!#REF!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4κομβο!#REF!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4κομβο!#REF!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4κομβο!#REF!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4κομβο!#REF!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827829"/>
        <c:axId val="61450462"/>
      </c:scatterChart>
      <c:valAx>
        <c:axId val="6827829"/>
        <c:scaling>
          <c:orientation val="minMax"/>
        </c:scaling>
        <c:axPos val="b"/>
        <c:title>
          <c:tx>
            <c:strRef>
              <c:f>4κομβο!#REF!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" b="1" i="0" u="none" baseline="0"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61450462"/>
        <c:crosses val="autoZero"/>
        <c:crossBetween val="midCat"/>
        <c:dispUnits/>
      </c:valAx>
      <c:valAx>
        <c:axId val="61450462"/>
        <c:scaling>
          <c:orientation val="minMax"/>
        </c:scaling>
        <c:axPos val="l"/>
        <c:title>
          <c:tx>
            <c:strRef>
              <c:f>4κομβο!#REF!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" b="1" i="0" u="none" baseline="0">
                  <a:latin typeface="Arial Greek"/>
                  <a:ea typeface="Arial Greek"/>
                  <a:cs typeface="Arial Greek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crossAx val="6827829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5"/>
          <c:order val="0"/>
          <c:tx>
            <c:strRef>
              <c:f>4κομβο!#REF!</c:f>
              <c:strCache>
                <c:ptCount val="1"/>
                <c:pt idx="0">
                  <c:v>#ΑΝΑΦ!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4κομβο!#REF!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4κομβο!#REF!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0905375"/>
        <c:axId val="55495192"/>
      </c:scatterChart>
      <c:valAx>
        <c:axId val="50905375"/>
        <c:scaling>
          <c:orientation val="minMax"/>
        </c:scaling>
        <c:axPos val="b"/>
        <c:title>
          <c:tx>
            <c:strRef>
              <c:f>4κομβο!#REF!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75" b="1" i="1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55495192"/>
        <c:crosses val="autoZero"/>
        <c:crossBetween val="midCat"/>
        <c:dispUnits/>
      </c:valAx>
      <c:valAx>
        <c:axId val="55495192"/>
        <c:scaling>
          <c:orientation val="minMax"/>
        </c:scaling>
        <c:axPos val="l"/>
        <c:title>
          <c:tx>
            <c:strRef>
              <c:f>4κομβο!#REF!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50" b="1" i="0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50905375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5"/>
          <c:order val="0"/>
          <c:tx>
            <c:strRef>
              <c:f>4κομβο!#REF!</c:f>
              <c:strCache>
                <c:ptCount val="1"/>
                <c:pt idx="0">
                  <c:v>#ΑΝΑΦ!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4κομβο!#REF!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4κομβο!#REF!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9694681"/>
        <c:axId val="65925538"/>
      </c:scatterChart>
      <c:valAx>
        <c:axId val="29694681"/>
        <c:scaling>
          <c:orientation val="minMax"/>
        </c:scaling>
        <c:axPos val="b"/>
        <c:title>
          <c:tx>
            <c:strRef>
              <c:f>4κομβο!#REF!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75" b="1" i="1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65925538"/>
        <c:crosses val="autoZero"/>
        <c:crossBetween val="midCat"/>
        <c:dispUnits/>
      </c:valAx>
      <c:valAx>
        <c:axId val="65925538"/>
        <c:scaling>
          <c:orientation val="minMax"/>
        </c:scaling>
        <c:axPos val="l"/>
        <c:title>
          <c:tx>
            <c:strRef>
              <c:f>4κομβο!#REF!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50" b="1" i="0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2969468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5"/>
          <c:order val="0"/>
          <c:tx>
            <c:strRef>
              <c:f>4κομβο!#REF!</c:f>
              <c:strCache>
                <c:ptCount val="1"/>
                <c:pt idx="0">
                  <c:v>#ΑΝΑΦ!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4κομβο!#REF!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4κομβο!#REF!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1"/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4κομβο!#REF!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4κομβο!#REF!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4κομβο!#REF!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4κομβο!#REF!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6458931"/>
        <c:axId val="38368332"/>
      </c:scatterChart>
      <c:valAx>
        <c:axId val="56458931"/>
        <c:scaling>
          <c:orientation val="minMax"/>
        </c:scaling>
        <c:axPos val="b"/>
        <c:title>
          <c:tx>
            <c:strRef>
              <c:f>4κομβο!#REF!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75" b="1" i="1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38368332"/>
        <c:crosses val="autoZero"/>
        <c:crossBetween val="midCat"/>
        <c:dispUnits/>
      </c:valAx>
      <c:valAx>
        <c:axId val="38368332"/>
        <c:scaling>
          <c:orientation val="minMax"/>
        </c:scaling>
        <c:axPos val="l"/>
        <c:title>
          <c:tx>
            <c:strRef>
              <c:f>4κομβο!#REF!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50" b="1" i="0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5645893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8κομβο!#REF!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8κομβο!#REF!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8κομβο!#REF!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8κομβο!#REF!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8κομβο!#REF!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8κομβο!#REF!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8κομβο!#REF!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8κομβο!#REF!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8κομβο!#REF!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8κομβο!#REF!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8κομβο!#REF!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8κομβο!#REF!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8κομβο!#REF!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8κομβο!#REF!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8κομβο!#REF!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8κομβο!#REF!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8κομβο!#REF!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8κομβο!#REF!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9770669"/>
        <c:axId val="20827158"/>
      </c:scatterChart>
      <c:valAx>
        <c:axId val="9770669"/>
        <c:scaling>
          <c:orientation val="minMax"/>
        </c:scaling>
        <c:axPos val="b"/>
        <c:title>
          <c:tx>
            <c:strRef>
              <c:f>8κομβο!#REF!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" b="1" i="0" u="none" baseline="0"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20827158"/>
        <c:crosses val="autoZero"/>
        <c:crossBetween val="midCat"/>
        <c:dispUnits/>
      </c:valAx>
      <c:valAx>
        <c:axId val="20827158"/>
        <c:scaling>
          <c:orientation val="minMax"/>
        </c:scaling>
        <c:axPos val="l"/>
        <c:title>
          <c:tx>
            <c:strRef>
              <c:f>8κομβο!#REF!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" b="1" i="0" u="none" baseline="0">
                  <a:latin typeface="Arial Greek"/>
                  <a:ea typeface="Arial Greek"/>
                  <a:cs typeface="Arial Greek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crossAx val="9770669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5"/>
          <c:order val="0"/>
          <c:tx>
            <c:strRef>
              <c:f>8κομβο!#REF!</c:f>
              <c:strCache>
                <c:ptCount val="1"/>
                <c:pt idx="0">
                  <c:v>#ΑΝΑΦ!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8κομβο!#REF!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8κομβο!#REF!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3226695"/>
        <c:axId val="9278208"/>
      </c:scatterChart>
      <c:valAx>
        <c:axId val="53226695"/>
        <c:scaling>
          <c:orientation val="minMax"/>
        </c:scaling>
        <c:axPos val="b"/>
        <c:title>
          <c:tx>
            <c:strRef>
              <c:f>8κομβο!#REF!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75" b="1" i="1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9278208"/>
        <c:crosses val="autoZero"/>
        <c:crossBetween val="midCat"/>
        <c:dispUnits/>
      </c:valAx>
      <c:valAx>
        <c:axId val="9278208"/>
        <c:scaling>
          <c:orientation val="minMax"/>
        </c:scaling>
        <c:axPos val="l"/>
        <c:title>
          <c:tx>
            <c:strRef>
              <c:f>8κομβο!#REF!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50" b="1" i="0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53226695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8κομβο!#REF!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8κομβο!#REF!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8κομβο!#REF!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8κομβο!#REF!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8κομβο!#REF!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8κομβο!#REF!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8κομβο!#REF!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8κομβο!#REF!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8κομβο!#REF!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8κομβο!#REF!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8κομβο!#REF!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8κομβο!#REF!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6395009"/>
        <c:axId val="13337354"/>
      </c:scatterChart>
      <c:valAx>
        <c:axId val="16395009"/>
        <c:scaling>
          <c:orientation val="minMax"/>
        </c:scaling>
        <c:axPos val="b"/>
        <c:title>
          <c:tx>
            <c:strRef>
              <c:f>8κομβο!#REF!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" b="1" i="0" u="none" baseline="0"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13337354"/>
        <c:crosses val="autoZero"/>
        <c:crossBetween val="midCat"/>
        <c:dispUnits/>
      </c:valAx>
      <c:valAx>
        <c:axId val="13337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95009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8κομβο!#REF!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8κομβο!#REF!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8κομβο!#REF!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8κομβο!#REF!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8κομβο!#REF!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8κομβο!#REF!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8κομβο!#REF!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8κομβο!#REF!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8κομβο!#REF!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8κομβο!#REF!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8κομβο!#REF!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8κομβο!#REF!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2927323"/>
        <c:axId val="6583860"/>
      </c:scatterChart>
      <c:valAx>
        <c:axId val="52927323"/>
        <c:scaling>
          <c:orientation val="minMax"/>
        </c:scaling>
        <c:axPos val="b"/>
        <c:title>
          <c:tx>
            <c:strRef>
              <c:f>8κομβο!#REF!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" b="1" i="0" u="none" baseline="0"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6583860"/>
        <c:crosses val="autoZero"/>
        <c:crossBetween val="midCat"/>
        <c:dispUnits/>
      </c:valAx>
      <c:valAx>
        <c:axId val="6583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N</a:t>
                </a:r>
                <a:r>
                  <a:rPr lang="en-US" cap="none" sz="100" b="1" i="0" u="none" baseline="-25000">
                    <a:latin typeface="Arial Greek"/>
                    <a:ea typeface="Arial Greek"/>
                    <a:cs typeface="Arial Greek"/>
                  </a:rPr>
                  <a:t>i</a:t>
                </a: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2732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5"/>
          <c:order val="0"/>
          <c:tx>
            <c:strRef>
              <c:f>8κομβο!#REF!</c:f>
              <c:strCache>
                <c:ptCount val="1"/>
                <c:pt idx="0">
                  <c:v>#ΑΝΑΦ!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8κομβο!#REF!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8κομβο!#REF!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9254741"/>
        <c:axId val="63530622"/>
      </c:scatterChart>
      <c:valAx>
        <c:axId val="59254741"/>
        <c:scaling>
          <c:orientation val="minMax"/>
        </c:scaling>
        <c:axPos val="b"/>
        <c:title>
          <c:tx>
            <c:strRef>
              <c:f>8κομβο!#REF!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75" b="1" i="1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63530622"/>
        <c:crosses val="autoZero"/>
        <c:crossBetween val="midCat"/>
        <c:dispUnits/>
      </c:valAx>
      <c:valAx>
        <c:axId val="63530622"/>
        <c:scaling>
          <c:orientation val="minMax"/>
        </c:scaling>
        <c:axPos val="l"/>
        <c:title>
          <c:tx>
            <c:strRef>
              <c:f>8κομβο!#REF!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50" b="1" i="0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5925474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8κομβο!#REF!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8κομβο!#REF!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8κομβο!#REF!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8κομβο!#REF!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8κομβο!#REF!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8κομβο!#REF!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8κομβο!#REF!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8κομβο!#REF!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8κομβο!#REF!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4904687"/>
        <c:axId val="45706728"/>
      </c:scatterChart>
      <c:valAx>
        <c:axId val="34904687"/>
        <c:scaling>
          <c:orientation val="minMax"/>
        </c:scaling>
        <c:axPos val="b"/>
        <c:title>
          <c:tx>
            <c:strRef>
              <c:f>8κομβο!#REF!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" b="1" i="0" u="none" baseline="0"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45706728"/>
        <c:crosses val="autoZero"/>
        <c:crossBetween val="midCat"/>
        <c:dispUnits/>
      </c:valAx>
      <c:valAx>
        <c:axId val="45706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04687"/>
        <c:crossesAt val="0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8κομβο!#REF!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8κομβο!#REF!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8κομβο!#REF!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8κομβο!#REF!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8κομβο!#REF!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8κομβο!#REF!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8κομβο!#REF!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8κομβο!#REF!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8κομβο!#REF!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8707369"/>
        <c:axId val="11257458"/>
      </c:scatterChart>
      <c:valAx>
        <c:axId val="8707369"/>
        <c:scaling>
          <c:orientation val="minMax"/>
        </c:scaling>
        <c:axPos val="b"/>
        <c:title>
          <c:tx>
            <c:strRef>
              <c:f>8κομβο!#REF!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" b="1" i="0" u="none" baseline="0"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11257458"/>
        <c:crosses val="autoZero"/>
        <c:crossBetween val="midCat"/>
        <c:dispUnits/>
      </c:valAx>
      <c:valAx>
        <c:axId val="11257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07369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5"/>
          <c:order val="0"/>
          <c:tx>
            <c:strRef>
              <c:f>4κομβο!#REF!</c:f>
              <c:strCache>
                <c:ptCount val="1"/>
                <c:pt idx="0">
                  <c:v>#ΑΝΑΦ!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4κομβο!#REF!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4κομβο!#REF!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6183247"/>
        <c:axId val="11431496"/>
      </c:scatterChart>
      <c:valAx>
        <c:axId val="16183247"/>
        <c:scaling>
          <c:orientation val="minMax"/>
        </c:scaling>
        <c:axPos val="b"/>
        <c:title>
          <c:tx>
            <c:strRef>
              <c:f>4κομβο!#REF!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75" b="1" i="1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11431496"/>
        <c:crosses val="autoZero"/>
        <c:crossBetween val="midCat"/>
        <c:dispUnits/>
      </c:valAx>
      <c:valAx>
        <c:axId val="11431496"/>
        <c:scaling>
          <c:orientation val="minMax"/>
        </c:scaling>
        <c:axPos val="l"/>
        <c:title>
          <c:tx>
            <c:strRef>
              <c:f>4κομβο!#REF!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50" b="1" i="0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16183247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8κομβο!#REF!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8κομβο!#REF!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8κομβο!#REF!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8κομβο!#REF!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8κομβο!#REF!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8κομβο!#REF!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8κομβο!#REF!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8κομβο!#REF!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8κομβο!#REF!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4208259"/>
        <c:axId val="39438876"/>
      </c:scatterChart>
      <c:valAx>
        <c:axId val="34208259"/>
        <c:scaling>
          <c:orientation val="minMax"/>
        </c:scaling>
        <c:axPos val="b"/>
        <c:title>
          <c:tx>
            <c:strRef>
              <c:f>8κομβο!#REF!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" b="1" i="0" u="none" baseline="0"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39438876"/>
        <c:crosses val="autoZero"/>
        <c:crossBetween val="midCat"/>
        <c:dispUnits/>
      </c:valAx>
      <c:valAx>
        <c:axId val="39438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N</a:t>
                </a:r>
                <a:r>
                  <a:rPr lang="en-US" cap="none" sz="100" b="1" i="0" u="none" baseline="-25000">
                    <a:latin typeface="Arial Greek"/>
                    <a:ea typeface="Arial Greek"/>
                    <a:cs typeface="Arial Greek"/>
                  </a:rPr>
                  <a:t>i</a:t>
                </a: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08259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8κομβο!#REF!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8κομβο!#REF!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8κομβο!#REF!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8κομβο!#REF!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8κομβο!#REF!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8κομβο!#REF!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8κομβο!#REF!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8κομβο!#REF!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8κομβο!#REF!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9405565"/>
        <c:axId val="40432358"/>
      </c:scatterChart>
      <c:valAx>
        <c:axId val="19405565"/>
        <c:scaling>
          <c:orientation val="minMax"/>
        </c:scaling>
        <c:axPos val="b"/>
        <c:title>
          <c:tx>
            <c:strRef>
              <c:f>8κομβο!#REF!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" b="1" i="0" u="none" baseline="0"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40432358"/>
        <c:crosses val="autoZero"/>
        <c:crossBetween val="midCat"/>
        <c:dispUnits/>
      </c:valAx>
      <c:valAx>
        <c:axId val="40432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N</a:t>
                </a:r>
                <a:r>
                  <a:rPr lang="en-US" cap="none" sz="100" b="1" i="0" u="none" baseline="-25000">
                    <a:latin typeface="Arial Greek"/>
                    <a:ea typeface="Arial Greek"/>
                    <a:cs typeface="Arial Greek"/>
                  </a:rPr>
                  <a:t>i</a:t>
                </a: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05565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5"/>
          <c:order val="0"/>
          <c:tx>
            <c:strRef>
              <c:f>8κομβο!#REF!</c:f>
              <c:strCache>
                <c:ptCount val="1"/>
                <c:pt idx="0">
                  <c:v>#ΑΝΑΦ!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8κομβο!#REF!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8κομβο!#REF!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8346903"/>
        <c:axId val="53795536"/>
      </c:scatterChart>
      <c:valAx>
        <c:axId val="28346903"/>
        <c:scaling>
          <c:orientation val="minMax"/>
        </c:scaling>
        <c:axPos val="b"/>
        <c:title>
          <c:tx>
            <c:strRef>
              <c:f>8κομβο!#REF!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75" b="1" i="1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53795536"/>
        <c:crosses val="autoZero"/>
        <c:crossBetween val="midCat"/>
        <c:dispUnits/>
      </c:valAx>
      <c:valAx>
        <c:axId val="53795536"/>
        <c:scaling>
          <c:orientation val="minMax"/>
        </c:scaling>
        <c:axPos val="l"/>
        <c:title>
          <c:tx>
            <c:strRef>
              <c:f>8κομβο!#REF!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50" b="1" i="0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2834690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5"/>
          <c:order val="0"/>
          <c:tx>
            <c:strRef>
              <c:f>8κομβο!#REF!</c:f>
              <c:strCache>
                <c:ptCount val="1"/>
                <c:pt idx="0">
                  <c:v>#ΑΝΑΦ!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8κομβο!#REF!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8κομβο!#REF!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4397777"/>
        <c:axId val="62471130"/>
      </c:scatterChart>
      <c:valAx>
        <c:axId val="14397777"/>
        <c:scaling>
          <c:orientation val="minMax"/>
        </c:scaling>
        <c:axPos val="b"/>
        <c:title>
          <c:tx>
            <c:strRef>
              <c:f>8κομβο!#REF!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75" b="1" i="1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62471130"/>
        <c:crosses val="autoZero"/>
        <c:crossBetween val="midCat"/>
        <c:dispUnits/>
      </c:valAx>
      <c:valAx>
        <c:axId val="62471130"/>
        <c:scaling>
          <c:orientation val="minMax"/>
        </c:scaling>
        <c:axPos val="l"/>
        <c:title>
          <c:tx>
            <c:strRef>
              <c:f>8κομβο!#REF!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50" b="1" i="0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14397777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5"/>
          <c:order val="0"/>
          <c:tx>
            <c:strRef>
              <c:f>8κομβο!#REF!</c:f>
              <c:strCache>
                <c:ptCount val="1"/>
                <c:pt idx="0">
                  <c:v>#ΑΝΑΦ!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8κομβο!#REF!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8κομβο!#REF!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1"/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8κομβο!#REF!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8κομβο!#REF!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8κομβο!#REF!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8κομβο!#REF!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5369259"/>
        <c:axId val="26996740"/>
      </c:scatterChart>
      <c:valAx>
        <c:axId val="25369259"/>
        <c:scaling>
          <c:orientation val="minMax"/>
        </c:scaling>
        <c:axPos val="b"/>
        <c:title>
          <c:tx>
            <c:strRef>
              <c:f>8κομβο!#REF!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75" b="1" i="1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26996740"/>
        <c:crosses val="autoZero"/>
        <c:crossBetween val="midCat"/>
        <c:dispUnits/>
      </c:valAx>
      <c:valAx>
        <c:axId val="26996740"/>
        <c:scaling>
          <c:orientation val="minMax"/>
        </c:scaling>
        <c:axPos val="l"/>
        <c:title>
          <c:tx>
            <c:strRef>
              <c:f>8κομβο!#REF!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50" b="1" i="0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25369259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9κομβο!#REF!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9κομβο!#REF!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9κομβο!#REF!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9κομβο!#REF!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9κομβο!#REF!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9κομβο!#REF!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9κομβο!#REF!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9κομβο!#REF!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9κομβο!#REF!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9κομβο!#REF!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9κομβο!#REF!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9κομβο!#REF!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9κομβο!#REF!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9κομβο!#REF!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9κομβο!#REF!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9κομβο!#REF!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9κομβο!#REF!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9κομβο!#REF!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41644069"/>
        <c:axId val="39252302"/>
      </c:scatterChart>
      <c:valAx>
        <c:axId val="41644069"/>
        <c:scaling>
          <c:orientation val="minMax"/>
        </c:scaling>
        <c:axPos val="b"/>
        <c:title>
          <c:tx>
            <c:strRef>
              <c:f>9κομβο!#REF!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" b="1" i="0" u="none" baseline="0"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39252302"/>
        <c:crosses val="autoZero"/>
        <c:crossBetween val="midCat"/>
        <c:dispUnits/>
      </c:valAx>
      <c:valAx>
        <c:axId val="39252302"/>
        <c:scaling>
          <c:orientation val="minMax"/>
        </c:scaling>
        <c:axPos val="l"/>
        <c:title>
          <c:tx>
            <c:strRef>
              <c:f>9κομβο!#REF!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" b="1" i="0" u="none" baseline="0">
                  <a:latin typeface="Arial Greek"/>
                  <a:ea typeface="Arial Greek"/>
                  <a:cs typeface="Arial Greek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crossAx val="41644069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5"/>
          <c:order val="0"/>
          <c:tx>
            <c:strRef>
              <c:f>9κομβο!#REF!</c:f>
              <c:strCache>
                <c:ptCount val="1"/>
                <c:pt idx="0">
                  <c:v>#ΑΝΑΦ!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9κομβο!#REF!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9κομβο!#REF!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17726399"/>
        <c:axId val="25319864"/>
      </c:scatterChart>
      <c:valAx>
        <c:axId val="17726399"/>
        <c:scaling>
          <c:orientation val="minMax"/>
        </c:scaling>
        <c:axPos val="b"/>
        <c:title>
          <c:tx>
            <c:strRef>
              <c:f>9κομβο!#REF!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75" b="1" i="1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25319864"/>
        <c:crosses val="autoZero"/>
        <c:crossBetween val="midCat"/>
        <c:dispUnits/>
      </c:valAx>
      <c:valAx>
        <c:axId val="25319864"/>
        <c:scaling>
          <c:orientation val="minMax"/>
        </c:scaling>
        <c:axPos val="l"/>
        <c:title>
          <c:tx>
            <c:strRef>
              <c:f>9κομβο!#REF!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50" b="1" i="0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17726399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9κομβο!#REF!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9κομβο!#REF!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9κομβο!#REF!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9κομβο!#REF!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9κομβο!#REF!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9κομβο!#REF!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9κομβο!#REF!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9κομβο!#REF!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9κομβο!#REF!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9κομβο!#REF!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9κομβο!#REF!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9κομβο!#REF!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26552185"/>
        <c:axId val="37643074"/>
      </c:scatterChart>
      <c:valAx>
        <c:axId val="26552185"/>
        <c:scaling>
          <c:orientation val="minMax"/>
        </c:scaling>
        <c:axPos val="b"/>
        <c:title>
          <c:tx>
            <c:strRef>
              <c:f>9κομβο!#REF!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" b="1" i="0" u="none" baseline="0"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37643074"/>
        <c:crosses val="autoZero"/>
        <c:crossBetween val="midCat"/>
        <c:dispUnits/>
      </c:valAx>
      <c:valAx>
        <c:axId val="37643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552185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9κομβο!#REF!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9κομβο!#REF!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9κομβο!#REF!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9κομβο!#REF!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9κομβο!#REF!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9κομβο!#REF!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9κομβο!#REF!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9κομβο!#REF!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9κομβο!#REF!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9κομβο!#REF!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9κομβο!#REF!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9κομβο!#REF!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3243347"/>
        <c:axId val="29190124"/>
      </c:scatterChart>
      <c:valAx>
        <c:axId val="3243347"/>
        <c:scaling>
          <c:orientation val="minMax"/>
        </c:scaling>
        <c:axPos val="b"/>
        <c:title>
          <c:tx>
            <c:strRef>
              <c:f>9κομβο!#REF!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" b="1" i="0" u="none" baseline="0"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29190124"/>
        <c:crosses val="autoZero"/>
        <c:crossBetween val="midCat"/>
        <c:dispUnits/>
      </c:valAx>
      <c:valAx>
        <c:axId val="29190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N</a:t>
                </a:r>
                <a:r>
                  <a:rPr lang="en-US" cap="none" sz="100" b="1" i="0" u="none" baseline="-25000">
                    <a:latin typeface="Arial Greek"/>
                    <a:ea typeface="Arial Greek"/>
                    <a:cs typeface="Arial Greek"/>
                  </a:rPr>
                  <a:t>i</a:t>
                </a: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3347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5"/>
          <c:order val="0"/>
          <c:tx>
            <c:strRef>
              <c:f>9κομβο!#REF!</c:f>
              <c:strCache>
                <c:ptCount val="1"/>
                <c:pt idx="0">
                  <c:v>#ΑΝΑΦ!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9κομβο!#REF!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9κομβο!#REF!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61384525"/>
        <c:axId val="15589814"/>
      </c:scatterChart>
      <c:valAx>
        <c:axId val="61384525"/>
        <c:scaling>
          <c:orientation val="minMax"/>
        </c:scaling>
        <c:axPos val="b"/>
        <c:title>
          <c:tx>
            <c:strRef>
              <c:f>9κομβο!#REF!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75" b="1" i="1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15589814"/>
        <c:crosses val="autoZero"/>
        <c:crossBetween val="midCat"/>
        <c:dispUnits/>
      </c:valAx>
      <c:valAx>
        <c:axId val="15589814"/>
        <c:scaling>
          <c:orientation val="minMax"/>
        </c:scaling>
        <c:axPos val="l"/>
        <c:title>
          <c:tx>
            <c:strRef>
              <c:f>9κομβο!#REF!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50" b="1" i="0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61384525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4κομβο!#REF!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4κομβο!#REF!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4κομβο!#REF!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4κομβο!#REF!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4κομβο!#REF!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4κομβο!#REF!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4κομβο!#REF!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4κομβο!#REF!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4κομβο!#REF!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4κομβο!#REF!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4κομβο!#REF!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4κομβο!#REF!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5774601"/>
        <c:axId val="53535954"/>
      </c:scatterChart>
      <c:valAx>
        <c:axId val="35774601"/>
        <c:scaling>
          <c:orientation val="minMax"/>
        </c:scaling>
        <c:axPos val="b"/>
        <c:title>
          <c:tx>
            <c:strRef>
              <c:f>4κομβο!#REF!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" b="1" i="0" u="none" baseline="0"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53535954"/>
        <c:crosses val="autoZero"/>
        <c:crossBetween val="midCat"/>
        <c:dispUnits/>
      </c:valAx>
      <c:valAx>
        <c:axId val="53535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7460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9κομβο!#REF!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9κομβο!#REF!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9κομβο!#REF!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9κομβο!#REF!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9κομβο!#REF!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9κομβο!#REF!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9κομβο!#REF!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9κομβο!#REF!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9κομβο!#REF!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6090599"/>
        <c:axId val="54815392"/>
      </c:scatterChart>
      <c:valAx>
        <c:axId val="6090599"/>
        <c:scaling>
          <c:orientation val="minMax"/>
        </c:scaling>
        <c:axPos val="b"/>
        <c:title>
          <c:tx>
            <c:strRef>
              <c:f>9κομβο!#REF!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" b="1" i="0" u="none" baseline="0"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54815392"/>
        <c:crosses val="autoZero"/>
        <c:crossBetween val="midCat"/>
        <c:dispUnits/>
      </c:valAx>
      <c:valAx>
        <c:axId val="54815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0599"/>
        <c:crossesAt val="0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9κομβο!#REF!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9κομβο!#REF!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9κομβο!#REF!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9κομβο!#REF!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9κομβο!#REF!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9κομβο!#REF!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9κομβο!#REF!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9κομβο!#REF!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9κομβο!#REF!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23576481"/>
        <c:axId val="10861738"/>
      </c:scatterChart>
      <c:valAx>
        <c:axId val="23576481"/>
        <c:scaling>
          <c:orientation val="minMax"/>
        </c:scaling>
        <c:axPos val="b"/>
        <c:title>
          <c:tx>
            <c:strRef>
              <c:f>9κομβο!#REF!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" b="1" i="0" u="none" baseline="0"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10861738"/>
        <c:crosses val="autoZero"/>
        <c:crossBetween val="midCat"/>
        <c:dispUnits/>
      </c:valAx>
      <c:valAx>
        <c:axId val="10861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7648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9κομβο!#REF!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9κομβο!#REF!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9κομβο!#REF!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9κομβο!#REF!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9κομβο!#REF!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9κομβο!#REF!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9κομβο!#REF!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9κομβο!#REF!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9κομβο!#REF!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30646779"/>
        <c:axId val="7385556"/>
      </c:scatterChart>
      <c:valAx>
        <c:axId val="30646779"/>
        <c:scaling>
          <c:orientation val="minMax"/>
        </c:scaling>
        <c:axPos val="b"/>
        <c:title>
          <c:tx>
            <c:strRef>
              <c:f>9κομβο!#REF!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" b="1" i="0" u="none" baseline="0"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7385556"/>
        <c:crosses val="autoZero"/>
        <c:crossBetween val="midCat"/>
        <c:dispUnits/>
      </c:valAx>
      <c:valAx>
        <c:axId val="7385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N</a:t>
                </a:r>
                <a:r>
                  <a:rPr lang="en-US" cap="none" sz="100" b="1" i="0" u="none" baseline="-25000">
                    <a:latin typeface="Arial Greek"/>
                    <a:ea typeface="Arial Greek"/>
                    <a:cs typeface="Arial Greek"/>
                  </a:rPr>
                  <a:t>i</a:t>
                </a: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46779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9κομβο!#REF!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9κομβο!#REF!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9κομβο!#REF!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9κομβο!#REF!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9κομβο!#REF!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9κομβο!#REF!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9κομβο!#REF!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9κομβο!#REF!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9κομβο!#REF!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66470005"/>
        <c:axId val="61359134"/>
      </c:scatterChart>
      <c:valAx>
        <c:axId val="66470005"/>
        <c:scaling>
          <c:orientation val="minMax"/>
        </c:scaling>
        <c:axPos val="b"/>
        <c:title>
          <c:tx>
            <c:strRef>
              <c:f>9κομβο!#REF!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" b="1" i="0" u="none" baseline="0"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61359134"/>
        <c:crosses val="autoZero"/>
        <c:crossBetween val="midCat"/>
        <c:dispUnits/>
      </c:valAx>
      <c:valAx>
        <c:axId val="61359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N</a:t>
                </a:r>
                <a:r>
                  <a:rPr lang="en-US" cap="none" sz="100" b="1" i="0" u="none" baseline="-25000">
                    <a:latin typeface="Arial Greek"/>
                    <a:ea typeface="Arial Greek"/>
                    <a:cs typeface="Arial Greek"/>
                  </a:rPr>
                  <a:t>i</a:t>
                </a: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70005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5"/>
          <c:order val="0"/>
          <c:tx>
            <c:strRef>
              <c:f>9κομβο!#REF!</c:f>
              <c:strCache>
                <c:ptCount val="1"/>
                <c:pt idx="0">
                  <c:v>#ΑΝΑΦ!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9κομβο!#REF!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9κομβο!#REF!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15361295"/>
        <c:axId val="4033928"/>
      </c:scatterChart>
      <c:valAx>
        <c:axId val="15361295"/>
        <c:scaling>
          <c:orientation val="minMax"/>
        </c:scaling>
        <c:axPos val="b"/>
        <c:title>
          <c:tx>
            <c:strRef>
              <c:f>9κομβο!#REF!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75" b="1" i="1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4033928"/>
        <c:crosses val="autoZero"/>
        <c:crossBetween val="midCat"/>
        <c:dispUnits/>
      </c:valAx>
      <c:valAx>
        <c:axId val="4033928"/>
        <c:scaling>
          <c:orientation val="minMax"/>
        </c:scaling>
        <c:axPos val="l"/>
        <c:title>
          <c:tx>
            <c:strRef>
              <c:f>9κομβο!#REF!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50" b="1" i="0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15361295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5"/>
          <c:order val="0"/>
          <c:tx>
            <c:strRef>
              <c:f>9κομβο!#REF!</c:f>
              <c:strCache>
                <c:ptCount val="1"/>
                <c:pt idx="0">
                  <c:v>#ΑΝΑΦ!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9κομβο!#REF!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9κομβο!#REF!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36305353"/>
        <c:axId val="58312722"/>
      </c:scatterChart>
      <c:valAx>
        <c:axId val="36305353"/>
        <c:scaling>
          <c:orientation val="minMax"/>
        </c:scaling>
        <c:axPos val="b"/>
        <c:title>
          <c:tx>
            <c:strRef>
              <c:f>9κομβο!#REF!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75" b="1" i="1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58312722"/>
        <c:crosses val="autoZero"/>
        <c:crossBetween val="midCat"/>
        <c:dispUnits/>
      </c:valAx>
      <c:valAx>
        <c:axId val="58312722"/>
        <c:scaling>
          <c:orientation val="minMax"/>
        </c:scaling>
        <c:axPos val="l"/>
        <c:title>
          <c:tx>
            <c:strRef>
              <c:f>9κομβο!#REF!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50" b="1" i="0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3630535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5"/>
          <c:order val="0"/>
          <c:tx>
            <c:strRef>
              <c:f>9κομβο!#REF!</c:f>
              <c:strCache>
                <c:ptCount val="1"/>
                <c:pt idx="0">
                  <c:v>#ΑΝΑΦ!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9κομβο!#REF!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9κομβο!#REF!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0"/>
          <c:order val="1"/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9κομβο!#REF!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9κομβο!#REF!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9κομβο!#REF!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9κομβο!#REF!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55052451"/>
        <c:axId val="25710012"/>
      </c:scatterChart>
      <c:valAx>
        <c:axId val="55052451"/>
        <c:scaling>
          <c:orientation val="minMax"/>
        </c:scaling>
        <c:axPos val="b"/>
        <c:title>
          <c:tx>
            <c:strRef>
              <c:f>9κομβο!#REF!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75" b="1" i="1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25710012"/>
        <c:crosses val="autoZero"/>
        <c:crossBetween val="midCat"/>
        <c:dispUnits/>
      </c:valAx>
      <c:valAx>
        <c:axId val="25710012"/>
        <c:scaling>
          <c:orientation val="minMax"/>
        </c:scaling>
        <c:axPos val="l"/>
        <c:title>
          <c:tx>
            <c:strRef>
              <c:f>9κομβο!#REF!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50" b="1" i="0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5505245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τετράεδρο!#REF!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τετράεδρο!#REF!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τετράεδρο!#REF!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τετράεδρο!#REF!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τετράεδρο!#REF!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τετράεδρο!#REF!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τετράεδρο!#REF!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τετράεδρο!#REF!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τετράεδρο!#REF!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τετράεδρο!#REF!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τετράεδρο!#REF!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τετράεδρο!#REF!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τετράεδρο!#REF!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τετράεδρο!#REF!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τετράεδρο!#REF!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τετράεδρο!#REF!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τετράεδρο!#REF!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τετράεδρο!#REF!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30063517"/>
        <c:axId val="2136198"/>
      </c:scatterChart>
      <c:valAx>
        <c:axId val="30063517"/>
        <c:scaling>
          <c:orientation val="minMax"/>
        </c:scaling>
        <c:axPos val="b"/>
        <c:title>
          <c:tx>
            <c:strRef>
              <c:f>τετράεδρο!#REF!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" b="1" i="0" u="none" baseline="0"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2136198"/>
        <c:crosses val="autoZero"/>
        <c:crossBetween val="midCat"/>
        <c:dispUnits/>
      </c:valAx>
      <c:valAx>
        <c:axId val="2136198"/>
        <c:scaling>
          <c:orientation val="minMax"/>
        </c:scaling>
        <c:axPos val="l"/>
        <c:title>
          <c:tx>
            <c:strRef>
              <c:f>τετράεδρο!#REF!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" b="1" i="0" u="none" baseline="0">
                  <a:latin typeface="Arial Greek"/>
                  <a:ea typeface="Arial Greek"/>
                  <a:cs typeface="Arial Greek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crossAx val="30063517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5"/>
          <c:order val="0"/>
          <c:tx>
            <c:strRef>
              <c:f>τετράεδρο!#REF!</c:f>
              <c:strCache>
                <c:ptCount val="1"/>
                <c:pt idx="0">
                  <c:v>#ΑΝΑΦ!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τετράεδρο!#REF!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τετράεδρο!#REF!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19225783"/>
        <c:axId val="38814320"/>
      </c:scatterChart>
      <c:valAx>
        <c:axId val="19225783"/>
        <c:scaling>
          <c:orientation val="minMax"/>
        </c:scaling>
        <c:axPos val="b"/>
        <c:title>
          <c:tx>
            <c:strRef>
              <c:f>τετράεδρο!#REF!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75" b="1" i="1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38814320"/>
        <c:crosses val="autoZero"/>
        <c:crossBetween val="midCat"/>
        <c:dispUnits/>
      </c:valAx>
      <c:valAx>
        <c:axId val="38814320"/>
        <c:scaling>
          <c:orientation val="minMax"/>
        </c:scaling>
        <c:axPos val="l"/>
        <c:title>
          <c:tx>
            <c:strRef>
              <c:f>τετράεδρο!#REF!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50" b="1" i="0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1922578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τετράεδρο!#REF!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τετράεδρο!#REF!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τετράεδρο!#REF!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τετράεδρο!#REF!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τετράεδρο!#REF!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τετράεδρο!#REF!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τετράεδρο!#REF!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τετράεδρο!#REF!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τετράεδρο!#REF!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τετράεδρο!#REF!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τετράεδρο!#REF!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τετράεδρο!#REF!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13784561"/>
        <c:axId val="56952186"/>
      </c:scatterChart>
      <c:valAx>
        <c:axId val="13784561"/>
        <c:scaling>
          <c:orientation val="minMax"/>
        </c:scaling>
        <c:axPos val="b"/>
        <c:title>
          <c:tx>
            <c:strRef>
              <c:f>τετράεδρο!#REF!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" b="1" i="0" u="none" baseline="0"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56952186"/>
        <c:crosses val="autoZero"/>
        <c:crossBetween val="midCat"/>
        <c:dispUnits/>
      </c:valAx>
      <c:valAx>
        <c:axId val="56952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8456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4κομβο!#REF!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4κομβο!#REF!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4κομβο!#REF!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4κομβο!#REF!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4κομβο!#REF!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4κομβο!#REF!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4κομβο!#REF!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4κομβο!#REF!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4κομβο!#REF!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4κομβο!#REF!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4κομβο!#REF!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4κομβο!#REF!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2061539"/>
        <c:axId val="41444988"/>
      </c:scatterChart>
      <c:valAx>
        <c:axId val="12061539"/>
        <c:scaling>
          <c:orientation val="minMax"/>
        </c:scaling>
        <c:axPos val="b"/>
        <c:title>
          <c:tx>
            <c:strRef>
              <c:f>4κομβο!#REF!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" b="1" i="0" u="none" baseline="0"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41444988"/>
        <c:crosses val="autoZero"/>
        <c:crossBetween val="midCat"/>
        <c:dispUnits/>
      </c:valAx>
      <c:valAx>
        <c:axId val="41444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N</a:t>
                </a:r>
                <a:r>
                  <a:rPr lang="en-US" cap="none" sz="100" b="1" i="0" u="none" baseline="-25000">
                    <a:latin typeface="Arial Greek"/>
                    <a:ea typeface="Arial Greek"/>
                    <a:cs typeface="Arial Greek"/>
                  </a:rPr>
                  <a:t>i</a:t>
                </a: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61539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τετράεδρο!#REF!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τετράεδρο!#REF!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τετράεδρο!#REF!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τετράεδρο!#REF!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τετράεδρο!#REF!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τετράεδρο!#REF!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τετράεδρο!#REF!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τετράεδρο!#REF!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τετράεδρο!#REF!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τετράεδρο!#REF!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τετράεδρο!#REF!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τετράεδρο!#REF!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42807627"/>
        <c:axId val="49724324"/>
      </c:scatterChart>
      <c:valAx>
        <c:axId val="42807627"/>
        <c:scaling>
          <c:orientation val="minMax"/>
        </c:scaling>
        <c:axPos val="b"/>
        <c:title>
          <c:tx>
            <c:strRef>
              <c:f>τετράεδρο!#REF!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" b="1" i="0" u="none" baseline="0"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49724324"/>
        <c:crosses val="autoZero"/>
        <c:crossBetween val="midCat"/>
        <c:dispUnits/>
      </c:valAx>
      <c:valAx>
        <c:axId val="49724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N</a:t>
                </a:r>
                <a:r>
                  <a:rPr lang="en-US" cap="none" sz="100" b="1" i="0" u="none" baseline="-25000">
                    <a:latin typeface="Arial Greek"/>
                    <a:ea typeface="Arial Greek"/>
                    <a:cs typeface="Arial Greek"/>
                  </a:rPr>
                  <a:t>i</a:t>
                </a: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07627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5"/>
          <c:order val="0"/>
          <c:tx>
            <c:strRef>
              <c:f>τετράεδρο!#REF!</c:f>
              <c:strCache>
                <c:ptCount val="1"/>
                <c:pt idx="0">
                  <c:v>#ΑΝΑΦ!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τετράεδρο!#REF!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τετράεδρο!#REF!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44865733"/>
        <c:axId val="1138414"/>
      </c:scatterChart>
      <c:valAx>
        <c:axId val="44865733"/>
        <c:scaling>
          <c:orientation val="minMax"/>
        </c:scaling>
        <c:axPos val="b"/>
        <c:title>
          <c:tx>
            <c:strRef>
              <c:f>τετράεδρο!#REF!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75" b="1" i="1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1138414"/>
        <c:crosses val="autoZero"/>
        <c:crossBetween val="midCat"/>
        <c:dispUnits/>
      </c:valAx>
      <c:valAx>
        <c:axId val="1138414"/>
        <c:scaling>
          <c:orientation val="minMax"/>
        </c:scaling>
        <c:axPos val="l"/>
        <c:title>
          <c:tx>
            <c:strRef>
              <c:f>τετράεδρο!#REF!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50" b="1" i="0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4486573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τετράεδρο!#REF!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τετράεδρο!#REF!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τετράεδρο!#REF!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τετράεδρο!#REF!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τετράεδρο!#REF!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τετράεδρο!#REF!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τετράεδρο!#REF!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τετράεδρο!#REF!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τετράεδρο!#REF!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10245727"/>
        <c:axId val="25102680"/>
      </c:scatterChart>
      <c:valAx>
        <c:axId val="10245727"/>
        <c:scaling>
          <c:orientation val="minMax"/>
        </c:scaling>
        <c:axPos val="b"/>
        <c:title>
          <c:tx>
            <c:strRef>
              <c:f>τετράεδρο!#REF!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" b="1" i="0" u="none" baseline="0"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25102680"/>
        <c:crosses val="autoZero"/>
        <c:crossBetween val="midCat"/>
        <c:dispUnits/>
      </c:valAx>
      <c:valAx>
        <c:axId val="25102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45727"/>
        <c:crossesAt val="0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τετράεδρο!#REF!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τετράεδρο!#REF!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τετράεδρο!#REF!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τετράεδρο!#REF!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τετράεδρο!#REF!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τετράεδρο!#REF!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τετράεδρο!#REF!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τετράεδρο!#REF!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τετράεδρο!#REF!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24597529"/>
        <c:axId val="20051170"/>
      </c:scatterChart>
      <c:valAx>
        <c:axId val="24597529"/>
        <c:scaling>
          <c:orientation val="minMax"/>
        </c:scaling>
        <c:axPos val="b"/>
        <c:title>
          <c:tx>
            <c:strRef>
              <c:f>τετράεδρο!#REF!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" b="1" i="0" u="none" baseline="0"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20051170"/>
        <c:crosses val="autoZero"/>
        <c:crossBetween val="midCat"/>
        <c:dispUnits/>
      </c:valAx>
      <c:valAx>
        <c:axId val="20051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97529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τετράεδρο!#REF!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τετράεδρο!#REF!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τετράεδρο!#REF!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τετράεδρο!#REF!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τετράεδρο!#REF!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τετράεδρο!#REF!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τετράεδρο!#REF!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τετράεδρο!#REF!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τετράεδρο!#REF!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46242803"/>
        <c:axId val="13532044"/>
      </c:scatterChart>
      <c:valAx>
        <c:axId val="46242803"/>
        <c:scaling>
          <c:orientation val="minMax"/>
        </c:scaling>
        <c:axPos val="b"/>
        <c:title>
          <c:tx>
            <c:strRef>
              <c:f>τετράεδρο!#REF!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" b="1" i="0" u="none" baseline="0"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13532044"/>
        <c:crosses val="autoZero"/>
        <c:crossBetween val="midCat"/>
        <c:dispUnits/>
      </c:valAx>
      <c:valAx>
        <c:axId val="13532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N</a:t>
                </a:r>
                <a:r>
                  <a:rPr lang="en-US" cap="none" sz="100" b="1" i="0" u="none" baseline="-25000">
                    <a:latin typeface="Arial Greek"/>
                    <a:ea typeface="Arial Greek"/>
                    <a:cs typeface="Arial Greek"/>
                  </a:rPr>
                  <a:t>i</a:t>
                </a: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4280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τετράεδρο!#REF!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τετράεδρο!#REF!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τετράεδρο!#REF!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τετράεδρο!#REF!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τετράεδρο!#REF!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τετράεδρο!#REF!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τετράεδρο!#REF!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τετράεδρο!#REF!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τετράεδρο!#REF!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54679533"/>
        <c:axId val="22353750"/>
      </c:scatterChart>
      <c:valAx>
        <c:axId val="54679533"/>
        <c:scaling>
          <c:orientation val="minMax"/>
        </c:scaling>
        <c:axPos val="b"/>
        <c:title>
          <c:tx>
            <c:strRef>
              <c:f>τετράεδρο!#REF!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" b="1" i="0" u="none" baseline="0"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22353750"/>
        <c:crosses val="autoZero"/>
        <c:crossBetween val="midCat"/>
        <c:dispUnits/>
      </c:valAx>
      <c:valAx>
        <c:axId val="22353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N</a:t>
                </a:r>
                <a:r>
                  <a:rPr lang="en-US" cap="none" sz="100" b="1" i="0" u="none" baseline="-25000">
                    <a:latin typeface="Arial Greek"/>
                    <a:ea typeface="Arial Greek"/>
                    <a:cs typeface="Arial Greek"/>
                  </a:rPr>
                  <a:t>i</a:t>
                </a: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7953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5"/>
          <c:order val="0"/>
          <c:tx>
            <c:strRef>
              <c:f>τετράεδρο!#REF!</c:f>
              <c:strCache>
                <c:ptCount val="1"/>
                <c:pt idx="0">
                  <c:v>#ΑΝΑΦ!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τετράεδρο!#REF!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τετράεδρο!#REF!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66966023"/>
        <c:axId val="65823296"/>
      </c:scatterChart>
      <c:valAx>
        <c:axId val="66966023"/>
        <c:scaling>
          <c:orientation val="minMax"/>
        </c:scaling>
        <c:axPos val="b"/>
        <c:title>
          <c:tx>
            <c:strRef>
              <c:f>τετράεδρο!#REF!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75" b="1" i="1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65823296"/>
        <c:crosses val="autoZero"/>
        <c:crossBetween val="midCat"/>
        <c:dispUnits/>
      </c:valAx>
      <c:valAx>
        <c:axId val="65823296"/>
        <c:scaling>
          <c:orientation val="minMax"/>
        </c:scaling>
        <c:axPos val="l"/>
        <c:title>
          <c:tx>
            <c:strRef>
              <c:f>τετράεδρο!#REF!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50" b="1" i="0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6696602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5"/>
          <c:order val="0"/>
          <c:tx>
            <c:strRef>
              <c:f>τετράεδρο!#REF!</c:f>
              <c:strCache>
                <c:ptCount val="1"/>
                <c:pt idx="0">
                  <c:v>#ΑΝΑΦ!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τετράεδρο!#REF!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τετράεδρο!#REF!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55538753"/>
        <c:axId val="30086730"/>
      </c:scatterChart>
      <c:valAx>
        <c:axId val="55538753"/>
        <c:scaling>
          <c:orientation val="minMax"/>
        </c:scaling>
        <c:axPos val="b"/>
        <c:title>
          <c:tx>
            <c:strRef>
              <c:f>τετράεδρο!#REF!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75" b="1" i="1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30086730"/>
        <c:crosses val="autoZero"/>
        <c:crossBetween val="midCat"/>
        <c:dispUnits/>
      </c:valAx>
      <c:valAx>
        <c:axId val="30086730"/>
        <c:scaling>
          <c:orientation val="minMax"/>
        </c:scaling>
        <c:axPos val="l"/>
        <c:title>
          <c:tx>
            <c:strRef>
              <c:f>τετράεδρο!#REF!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50" b="1" i="0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5553875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5"/>
          <c:order val="0"/>
          <c:tx>
            <c:strRef>
              <c:f>τετράεδρο!#REF!</c:f>
              <c:strCache>
                <c:ptCount val="1"/>
                <c:pt idx="0">
                  <c:v>#ΑΝΑΦ!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τετράεδρο!#REF!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τετράεδρο!#REF!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0"/>
          <c:order val="1"/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τετράεδρο!#REF!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τετράεδρο!#REF!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τετράεδρο!#REF!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τετράεδρο!#REF!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2345115"/>
        <c:axId val="21106036"/>
      </c:scatterChart>
      <c:valAx>
        <c:axId val="2345115"/>
        <c:scaling>
          <c:orientation val="minMax"/>
        </c:scaling>
        <c:axPos val="b"/>
        <c:title>
          <c:tx>
            <c:strRef>
              <c:f>τετράεδρο!#REF!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75" b="1" i="1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21106036"/>
        <c:crosses val="autoZero"/>
        <c:crossBetween val="midCat"/>
        <c:dispUnits/>
      </c:valAx>
      <c:valAx>
        <c:axId val="21106036"/>
        <c:scaling>
          <c:orientation val="minMax"/>
        </c:scaling>
        <c:axPos val="l"/>
        <c:title>
          <c:tx>
            <c:strRef>
              <c:f>τετράεδρο!#REF!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50" b="1" i="0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2345115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5"/>
          <c:order val="0"/>
          <c:tx>
            <c:strRef>
              <c:f>4κομβο!#REF!</c:f>
              <c:strCache>
                <c:ptCount val="1"/>
                <c:pt idx="0">
                  <c:v>#ΑΝΑΦ!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4κομβο!#REF!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4κομβο!#REF!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7460573"/>
        <c:axId val="1600838"/>
      </c:scatterChart>
      <c:valAx>
        <c:axId val="37460573"/>
        <c:scaling>
          <c:orientation val="minMax"/>
        </c:scaling>
        <c:axPos val="b"/>
        <c:title>
          <c:tx>
            <c:strRef>
              <c:f>4κομβο!#REF!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75" b="1" i="1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1600838"/>
        <c:crosses val="autoZero"/>
        <c:crossBetween val="midCat"/>
        <c:dispUnits/>
      </c:valAx>
      <c:valAx>
        <c:axId val="1600838"/>
        <c:scaling>
          <c:orientation val="minMax"/>
        </c:scaling>
        <c:axPos val="l"/>
        <c:title>
          <c:tx>
            <c:strRef>
              <c:f>4κομβο!#REF!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50" b="1" i="0" u="none" baseline="0">
                  <a:solidFill>
                    <a:srgbClr val="FFFF00"/>
                  </a:solidFill>
                  <a:latin typeface="Arial Greek"/>
                  <a:ea typeface="Arial Greek"/>
                  <a:cs typeface="Arial Greek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FF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3746057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4κομβο!#REF!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4κομβο!#REF!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4κομβο!#REF!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4κομβο!#REF!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4κομβο!#REF!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4κομβο!#REF!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4κομβο!#REF!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4κομβο!#REF!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4κομβο!#REF!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4407543"/>
        <c:axId val="62559024"/>
      </c:scatterChart>
      <c:valAx>
        <c:axId val="14407543"/>
        <c:scaling>
          <c:orientation val="minMax"/>
        </c:scaling>
        <c:axPos val="b"/>
        <c:title>
          <c:tx>
            <c:strRef>
              <c:f>4κομβο!#REF!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" b="1" i="0" u="none" baseline="0"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62559024"/>
        <c:crosses val="autoZero"/>
        <c:crossBetween val="midCat"/>
        <c:dispUnits/>
      </c:valAx>
      <c:valAx>
        <c:axId val="62559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07543"/>
        <c:crossesAt val="0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4κομβο!#REF!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4κομβο!#REF!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4κομβο!#REF!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4κομβο!#REF!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4κομβο!#REF!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4κομβο!#REF!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4κομβο!#REF!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4κομβο!#REF!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4κομβο!#REF!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6160305"/>
        <c:axId val="34116154"/>
      </c:scatterChart>
      <c:valAx>
        <c:axId val="26160305"/>
        <c:scaling>
          <c:orientation val="minMax"/>
        </c:scaling>
        <c:axPos val="b"/>
        <c:title>
          <c:tx>
            <c:strRef>
              <c:f>4κομβο!#REF!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" b="1" i="0" u="none" baseline="0"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34116154"/>
        <c:crosses val="autoZero"/>
        <c:crossBetween val="midCat"/>
        <c:dispUnits/>
      </c:valAx>
      <c:valAx>
        <c:axId val="34116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60305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4κομβο!#REF!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4κομβο!#REF!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4κομβο!#REF!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4κομβο!#REF!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4κομβο!#REF!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4κομβο!#REF!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4κομβο!#REF!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4κομβο!#REF!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4κομβο!#REF!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8609931"/>
        <c:axId val="11945060"/>
      </c:scatterChart>
      <c:valAx>
        <c:axId val="38609931"/>
        <c:scaling>
          <c:orientation val="minMax"/>
        </c:scaling>
        <c:axPos val="b"/>
        <c:title>
          <c:tx>
            <c:strRef>
              <c:f>4κομβο!#REF!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" b="1" i="0" u="none" baseline="0"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11945060"/>
        <c:crosses val="autoZero"/>
        <c:crossBetween val="midCat"/>
        <c:dispUnits/>
      </c:valAx>
      <c:valAx>
        <c:axId val="11945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N</a:t>
                </a:r>
                <a:r>
                  <a:rPr lang="en-US" cap="none" sz="100" b="1" i="0" u="none" baseline="-25000">
                    <a:latin typeface="Arial Greek"/>
                    <a:ea typeface="Arial Greek"/>
                    <a:cs typeface="Arial Greek"/>
                  </a:rPr>
                  <a:t>i</a:t>
                </a: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0993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4κομβο!#REF!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4κομβο!#REF!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4κομβο!#REF!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4κομβο!#REF!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4κομβο!#REF!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4κομβο!#REF!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4κομβο!#REF!</c:f>
              <c:strCache>
                <c:ptCount val="1"/>
                <c:pt idx="0">
                  <c:v>#ΑΝΑΦ!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4κομβο!#REF!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4κομβο!#REF!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0396677"/>
        <c:axId val="28025774"/>
      </c:scatterChart>
      <c:valAx>
        <c:axId val="40396677"/>
        <c:scaling>
          <c:orientation val="minMax"/>
        </c:scaling>
        <c:axPos val="b"/>
        <c:title>
          <c:tx>
            <c:strRef>
              <c:f>4κομβο!#REF!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" b="1" i="0" u="none" baseline="0">
                  <a:latin typeface="Arial Greek"/>
                  <a:ea typeface="Arial Greek"/>
                  <a:cs typeface="Arial Greek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28025774"/>
        <c:crosses val="autoZero"/>
        <c:crossBetween val="midCat"/>
        <c:dispUnits/>
      </c:valAx>
      <c:valAx>
        <c:axId val="28025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N</a:t>
                </a:r>
                <a:r>
                  <a:rPr lang="en-US" cap="none" sz="100" b="1" i="0" u="none" baseline="-25000">
                    <a:latin typeface="Arial Greek"/>
                    <a:ea typeface="Arial Greek"/>
                    <a:cs typeface="Arial Greek"/>
                  </a:rPr>
                  <a:t>i</a:t>
                </a: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96677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0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39</xdr:row>
      <xdr:rowOff>152400</xdr:rowOff>
    </xdr:to>
    <xdr:graphicFrame>
      <xdr:nvGraphicFramePr>
        <xdr:cNvPr id="3" name="Chart 3"/>
        <xdr:cNvGraphicFramePr/>
      </xdr:nvGraphicFramePr>
      <xdr:xfrm>
        <a:off x="0" y="485775"/>
        <a:ext cx="0" cy="605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40</xdr:row>
      <xdr:rowOff>9525</xdr:rowOff>
    </xdr:to>
    <xdr:graphicFrame>
      <xdr:nvGraphicFramePr>
        <xdr:cNvPr id="4" name="Chart 4"/>
        <xdr:cNvGraphicFramePr/>
      </xdr:nvGraphicFramePr>
      <xdr:xfrm>
        <a:off x="0" y="495300"/>
        <a:ext cx="0" cy="606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40</xdr:row>
      <xdr:rowOff>0</xdr:rowOff>
    </xdr:to>
    <xdr:graphicFrame>
      <xdr:nvGraphicFramePr>
        <xdr:cNvPr id="5" name="Chart 5"/>
        <xdr:cNvGraphicFramePr/>
      </xdr:nvGraphicFramePr>
      <xdr:xfrm>
        <a:off x="0" y="485775"/>
        <a:ext cx="0" cy="606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78</xdr:row>
      <xdr:rowOff>19050</xdr:rowOff>
    </xdr:to>
    <xdr:graphicFrame>
      <xdr:nvGraphicFramePr>
        <xdr:cNvPr id="6" name="Chart 6"/>
        <xdr:cNvGraphicFramePr/>
      </xdr:nvGraphicFramePr>
      <xdr:xfrm>
        <a:off x="0" y="6715125"/>
        <a:ext cx="0" cy="601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116</xdr:row>
      <xdr:rowOff>28575</xdr:rowOff>
    </xdr:to>
    <xdr:graphicFrame>
      <xdr:nvGraphicFramePr>
        <xdr:cNvPr id="7" name="Chart 7"/>
        <xdr:cNvGraphicFramePr/>
      </xdr:nvGraphicFramePr>
      <xdr:xfrm>
        <a:off x="0" y="12868275"/>
        <a:ext cx="0" cy="6019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77</xdr:row>
      <xdr:rowOff>152400</xdr:rowOff>
    </xdr:to>
    <xdr:graphicFrame>
      <xdr:nvGraphicFramePr>
        <xdr:cNvPr id="8" name="Chart 8"/>
        <xdr:cNvGraphicFramePr/>
      </xdr:nvGraphicFramePr>
      <xdr:xfrm>
        <a:off x="0" y="6715125"/>
        <a:ext cx="0" cy="5981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0</xdr:col>
      <xdr:colOff>0</xdr:colOff>
      <xdr:row>115</xdr:row>
      <xdr:rowOff>152400</xdr:rowOff>
    </xdr:to>
    <xdr:graphicFrame>
      <xdr:nvGraphicFramePr>
        <xdr:cNvPr id="9" name="Chart 9"/>
        <xdr:cNvGraphicFramePr/>
      </xdr:nvGraphicFramePr>
      <xdr:xfrm>
        <a:off x="0" y="12877800"/>
        <a:ext cx="0" cy="5972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77</xdr:row>
      <xdr:rowOff>152400</xdr:rowOff>
    </xdr:to>
    <xdr:graphicFrame>
      <xdr:nvGraphicFramePr>
        <xdr:cNvPr id="10" name="Chart 10"/>
        <xdr:cNvGraphicFramePr/>
      </xdr:nvGraphicFramePr>
      <xdr:xfrm>
        <a:off x="0" y="6715125"/>
        <a:ext cx="0" cy="5981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115</xdr:row>
      <xdr:rowOff>152400</xdr:rowOff>
    </xdr:to>
    <xdr:graphicFrame>
      <xdr:nvGraphicFramePr>
        <xdr:cNvPr id="11" name="Chart 11"/>
        <xdr:cNvGraphicFramePr/>
      </xdr:nvGraphicFramePr>
      <xdr:xfrm>
        <a:off x="0" y="12868275"/>
        <a:ext cx="0" cy="5981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40</xdr:row>
      <xdr:rowOff>38100</xdr:rowOff>
    </xdr:from>
    <xdr:to>
      <xdr:col>0</xdr:col>
      <xdr:colOff>0</xdr:colOff>
      <xdr:row>79</xdr:row>
      <xdr:rowOff>133350</xdr:rowOff>
    </xdr:to>
    <xdr:graphicFrame>
      <xdr:nvGraphicFramePr>
        <xdr:cNvPr id="12" name="Chart 12"/>
        <xdr:cNvGraphicFramePr/>
      </xdr:nvGraphicFramePr>
      <xdr:xfrm>
        <a:off x="0" y="6591300"/>
        <a:ext cx="0" cy="64103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152400</xdr:colOff>
      <xdr:row>0</xdr:row>
      <xdr:rowOff>57150</xdr:rowOff>
    </xdr:from>
    <xdr:to>
      <xdr:col>11</xdr:col>
      <xdr:colOff>533400</xdr:colOff>
      <xdr:row>4</xdr:row>
      <xdr:rowOff>104775</xdr:rowOff>
    </xdr:to>
    <xdr:sp>
      <xdr:nvSpPr>
        <xdr:cNvPr id="13" name="Rectangle 19"/>
        <xdr:cNvSpPr>
          <a:spLocks/>
        </xdr:cNvSpPr>
      </xdr:nvSpPr>
      <xdr:spPr>
        <a:xfrm>
          <a:off x="5019675" y="57150"/>
          <a:ext cx="26955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oneCellAnchor>
    <xdr:from>
      <xdr:col>6</xdr:col>
      <xdr:colOff>628650</xdr:colOff>
      <xdr:row>1</xdr:row>
      <xdr:rowOff>66675</xdr:rowOff>
    </xdr:from>
    <xdr:ext cx="3105150" cy="447675"/>
    <xdr:sp>
      <xdr:nvSpPr>
        <xdr:cNvPr id="14" name="TextBox 20"/>
        <xdr:cNvSpPr txBox="1">
          <a:spLocks noChangeArrowheads="1"/>
        </xdr:cNvSpPr>
      </xdr:nvSpPr>
      <xdr:spPr>
        <a:xfrm>
          <a:off x="4800600" y="228600"/>
          <a:ext cx="31051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1" u="sng" baseline="0">
              <a:solidFill>
                <a:srgbClr val="FFFFFF"/>
              </a:solidFill>
              <a:latin typeface="Arial Greek"/>
              <a:ea typeface="Arial Greek"/>
              <a:cs typeface="Arial Greek"/>
            </a:rPr>
            <a:t>Geokal SPC</a:t>
          </a:r>
        </a:p>
      </xdr:txBody>
    </xdr:sp>
    <xdr:clientData/>
  </xdr:oneCellAnchor>
  <xdr:twoCellAnchor>
    <xdr:from>
      <xdr:col>5</xdr:col>
      <xdr:colOff>304800</xdr:colOff>
      <xdr:row>8</xdr:row>
      <xdr:rowOff>9525</xdr:rowOff>
    </xdr:from>
    <xdr:to>
      <xdr:col>6</xdr:col>
      <xdr:colOff>485775</xdr:colOff>
      <xdr:row>10</xdr:row>
      <xdr:rowOff>28575</xdr:rowOff>
    </xdr:to>
    <xdr:sp>
      <xdr:nvSpPr>
        <xdr:cNvPr id="15" name="TextBox 21"/>
        <xdr:cNvSpPr txBox="1">
          <a:spLocks noChangeArrowheads="1"/>
        </xdr:cNvSpPr>
      </xdr:nvSpPr>
      <xdr:spPr>
        <a:xfrm>
          <a:off x="3781425" y="1304925"/>
          <a:ext cx="8763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Πολυωνυμική Βάση</a:t>
          </a:r>
        </a:p>
      </xdr:txBody>
    </xdr:sp>
    <xdr:clientData/>
  </xdr:twoCellAnchor>
  <xdr:twoCellAnchor>
    <xdr:from>
      <xdr:col>5</xdr:col>
      <xdr:colOff>285750</xdr:colOff>
      <xdr:row>13</xdr:row>
      <xdr:rowOff>142875</xdr:rowOff>
    </xdr:from>
    <xdr:to>
      <xdr:col>6</xdr:col>
      <xdr:colOff>571500</xdr:colOff>
      <xdr:row>16</xdr:row>
      <xdr:rowOff>104775</xdr:rowOff>
    </xdr:to>
    <xdr:sp>
      <xdr:nvSpPr>
        <xdr:cNvPr id="16" name="TextBox 22"/>
        <xdr:cNvSpPr txBox="1">
          <a:spLocks noChangeArrowheads="1"/>
        </xdr:cNvSpPr>
      </xdr:nvSpPr>
      <xdr:spPr>
        <a:xfrm>
          <a:off x="3762375" y="2247900"/>
          <a:ext cx="9810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Αντίστροφη Πολυωνυμική Βάση </a:t>
          </a:r>
        </a:p>
      </xdr:txBody>
    </xdr:sp>
    <xdr:clientData/>
  </xdr:twoCellAnchor>
  <xdr:twoCellAnchor>
    <xdr:from>
      <xdr:col>5</xdr:col>
      <xdr:colOff>323850</xdr:colOff>
      <xdr:row>20</xdr:row>
      <xdr:rowOff>57150</xdr:rowOff>
    </xdr:from>
    <xdr:to>
      <xdr:col>6</xdr:col>
      <xdr:colOff>619125</xdr:colOff>
      <xdr:row>21</xdr:row>
      <xdr:rowOff>114300</xdr:rowOff>
    </xdr:to>
    <xdr:sp>
      <xdr:nvSpPr>
        <xdr:cNvPr id="17" name="TextBox 23"/>
        <xdr:cNvSpPr txBox="1">
          <a:spLocks noChangeArrowheads="1"/>
        </xdr:cNvSpPr>
      </xdr:nvSpPr>
      <xdr:spPr>
        <a:xfrm>
          <a:off x="3800475" y="3333750"/>
          <a:ext cx="990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Γινόμενο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0" y="647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41</xdr:row>
      <xdr:rowOff>152400</xdr:rowOff>
    </xdr:to>
    <xdr:graphicFrame>
      <xdr:nvGraphicFramePr>
        <xdr:cNvPr id="3" name="Chart 3"/>
        <xdr:cNvGraphicFramePr/>
      </xdr:nvGraphicFramePr>
      <xdr:xfrm>
        <a:off x="0" y="809625"/>
        <a:ext cx="0" cy="615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9525</xdr:rowOff>
    </xdr:from>
    <xdr:to>
      <xdr:col>0</xdr:col>
      <xdr:colOff>0</xdr:colOff>
      <xdr:row>42</xdr:row>
      <xdr:rowOff>9525</xdr:rowOff>
    </xdr:to>
    <xdr:graphicFrame>
      <xdr:nvGraphicFramePr>
        <xdr:cNvPr id="4" name="Chart 4"/>
        <xdr:cNvGraphicFramePr/>
      </xdr:nvGraphicFramePr>
      <xdr:xfrm>
        <a:off x="0" y="819150"/>
        <a:ext cx="0" cy="616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42</xdr:row>
      <xdr:rowOff>0</xdr:rowOff>
    </xdr:to>
    <xdr:graphicFrame>
      <xdr:nvGraphicFramePr>
        <xdr:cNvPr id="5" name="Chart 5"/>
        <xdr:cNvGraphicFramePr/>
      </xdr:nvGraphicFramePr>
      <xdr:xfrm>
        <a:off x="0" y="809625"/>
        <a:ext cx="0" cy="6162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80</xdr:row>
      <xdr:rowOff>19050</xdr:rowOff>
    </xdr:to>
    <xdr:graphicFrame>
      <xdr:nvGraphicFramePr>
        <xdr:cNvPr id="6" name="Chart 6"/>
        <xdr:cNvGraphicFramePr/>
      </xdr:nvGraphicFramePr>
      <xdr:xfrm>
        <a:off x="0" y="7134225"/>
        <a:ext cx="0" cy="601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118</xdr:row>
      <xdr:rowOff>28575</xdr:rowOff>
    </xdr:to>
    <xdr:graphicFrame>
      <xdr:nvGraphicFramePr>
        <xdr:cNvPr id="7" name="Chart 7"/>
        <xdr:cNvGraphicFramePr/>
      </xdr:nvGraphicFramePr>
      <xdr:xfrm>
        <a:off x="0" y="13287375"/>
        <a:ext cx="0" cy="6019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79</xdr:row>
      <xdr:rowOff>152400</xdr:rowOff>
    </xdr:to>
    <xdr:graphicFrame>
      <xdr:nvGraphicFramePr>
        <xdr:cNvPr id="8" name="Chart 8"/>
        <xdr:cNvGraphicFramePr/>
      </xdr:nvGraphicFramePr>
      <xdr:xfrm>
        <a:off x="0" y="7134225"/>
        <a:ext cx="0" cy="5981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117</xdr:row>
      <xdr:rowOff>152400</xdr:rowOff>
    </xdr:to>
    <xdr:graphicFrame>
      <xdr:nvGraphicFramePr>
        <xdr:cNvPr id="9" name="Chart 9"/>
        <xdr:cNvGraphicFramePr/>
      </xdr:nvGraphicFramePr>
      <xdr:xfrm>
        <a:off x="0" y="13296900"/>
        <a:ext cx="0" cy="5972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79</xdr:row>
      <xdr:rowOff>152400</xdr:rowOff>
    </xdr:to>
    <xdr:graphicFrame>
      <xdr:nvGraphicFramePr>
        <xdr:cNvPr id="10" name="Chart 10"/>
        <xdr:cNvGraphicFramePr/>
      </xdr:nvGraphicFramePr>
      <xdr:xfrm>
        <a:off x="0" y="7134225"/>
        <a:ext cx="0" cy="5981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117</xdr:row>
      <xdr:rowOff>152400</xdr:rowOff>
    </xdr:to>
    <xdr:graphicFrame>
      <xdr:nvGraphicFramePr>
        <xdr:cNvPr id="11" name="Chart 11"/>
        <xdr:cNvGraphicFramePr/>
      </xdr:nvGraphicFramePr>
      <xdr:xfrm>
        <a:off x="0" y="13287375"/>
        <a:ext cx="0" cy="5981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42</xdr:row>
      <xdr:rowOff>38100</xdr:rowOff>
    </xdr:from>
    <xdr:to>
      <xdr:col>0</xdr:col>
      <xdr:colOff>0</xdr:colOff>
      <xdr:row>81</xdr:row>
      <xdr:rowOff>133350</xdr:rowOff>
    </xdr:to>
    <xdr:graphicFrame>
      <xdr:nvGraphicFramePr>
        <xdr:cNvPr id="12" name="Chart 12"/>
        <xdr:cNvGraphicFramePr/>
      </xdr:nvGraphicFramePr>
      <xdr:xfrm>
        <a:off x="0" y="7010400"/>
        <a:ext cx="0" cy="64103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152400</xdr:colOff>
      <xdr:row>2</xdr:row>
      <xdr:rowOff>57150</xdr:rowOff>
    </xdr:from>
    <xdr:to>
      <xdr:col>15</xdr:col>
      <xdr:colOff>533400</xdr:colOff>
      <xdr:row>10</xdr:row>
      <xdr:rowOff>104775</xdr:rowOff>
    </xdr:to>
    <xdr:sp>
      <xdr:nvSpPr>
        <xdr:cNvPr id="13" name="Rectangle 13"/>
        <xdr:cNvSpPr>
          <a:spLocks/>
        </xdr:cNvSpPr>
      </xdr:nvSpPr>
      <xdr:spPr>
        <a:xfrm>
          <a:off x="5019675" y="381000"/>
          <a:ext cx="5476875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oneCellAnchor>
    <xdr:from>
      <xdr:col>9</xdr:col>
      <xdr:colOff>514350</xdr:colOff>
      <xdr:row>5</xdr:row>
      <xdr:rowOff>85725</xdr:rowOff>
    </xdr:from>
    <xdr:ext cx="3105150" cy="447675"/>
    <xdr:sp>
      <xdr:nvSpPr>
        <xdr:cNvPr id="14" name="TextBox 14"/>
        <xdr:cNvSpPr txBox="1">
          <a:spLocks noChangeArrowheads="1"/>
        </xdr:cNvSpPr>
      </xdr:nvSpPr>
      <xdr:spPr>
        <a:xfrm>
          <a:off x="6305550" y="895350"/>
          <a:ext cx="31051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1" u="sng" baseline="0">
              <a:solidFill>
                <a:srgbClr val="FFFFFF"/>
              </a:solidFill>
              <a:latin typeface="Arial Greek"/>
              <a:ea typeface="Arial Greek"/>
              <a:cs typeface="Arial Greek"/>
            </a:rPr>
            <a:t>Geokal SPC</a:t>
          </a:r>
        </a:p>
      </xdr:txBody>
    </xdr:sp>
    <xdr:clientData/>
  </xdr:oneCellAnchor>
  <xdr:twoCellAnchor>
    <xdr:from>
      <xdr:col>16</xdr:col>
      <xdr:colOff>161925</xdr:colOff>
      <xdr:row>17</xdr:row>
      <xdr:rowOff>76200</xdr:rowOff>
    </xdr:from>
    <xdr:to>
      <xdr:col>18</xdr:col>
      <xdr:colOff>133350</xdr:colOff>
      <xdr:row>19</xdr:row>
      <xdr:rowOff>57150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0820400" y="2847975"/>
          <a:ext cx="8858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Πολυονυμική Βάση</a:t>
          </a:r>
        </a:p>
      </xdr:txBody>
    </xdr:sp>
    <xdr:clientData/>
  </xdr:twoCellAnchor>
  <xdr:twoCellAnchor>
    <xdr:from>
      <xdr:col>16</xdr:col>
      <xdr:colOff>95250</xdr:colOff>
      <xdr:row>26</xdr:row>
      <xdr:rowOff>142875</xdr:rowOff>
    </xdr:from>
    <xdr:to>
      <xdr:col>18</xdr:col>
      <xdr:colOff>171450</xdr:colOff>
      <xdr:row>29</xdr:row>
      <xdr:rowOff>104775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0753725" y="4448175"/>
          <a:ext cx="9906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Αντίστροφη Πολυονυμική Βάση </a:t>
          </a:r>
        </a:p>
      </xdr:txBody>
    </xdr:sp>
    <xdr:clientData/>
  </xdr:twoCellAnchor>
  <xdr:twoCellAnchor>
    <xdr:from>
      <xdr:col>16</xdr:col>
      <xdr:colOff>66675</xdr:colOff>
      <xdr:row>38</xdr:row>
      <xdr:rowOff>104775</xdr:rowOff>
    </xdr:from>
    <xdr:to>
      <xdr:col>18</xdr:col>
      <xdr:colOff>142875</xdr:colOff>
      <xdr:row>40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0725150" y="6429375"/>
          <a:ext cx="990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Γινόμενο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0" y="647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41</xdr:row>
      <xdr:rowOff>152400</xdr:rowOff>
    </xdr:to>
    <xdr:graphicFrame>
      <xdr:nvGraphicFramePr>
        <xdr:cNvPr id="3" name="Chart 3"/>
        <xdr:cNvGraphicFramePr/>
      </xdr:nvGraphicFramePr>
      <xdr:xfrm>
        <a:off x="0" y="809625"/>
        <a:ext cx="0" cy="615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9525</xdr:rowOff>
    </xdr:from>
    <xdr:to>
      <xdr:col>0</xdr:col>
      <xdr:colOff>0</xdr:colOff>
      <xdr:row>43</xdr:row>
      <xdr:rowOff>9525</xdr:rowOff>
    </xdr:to>
    <xdr:graphicFrame>
      <xdr:nvGraphicFramePr>
        <xdr:cNvPr id="4" name="Chart 4"/>
        <xdr:cNvGraphicFramePr/>
      </xdr:nvGraphicFramePr>
      <xdr:xfrm>
        <a:off x="0" y="819150"/>
        <a:ext cx="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42</xdr:row>
      <xdr:rowOff>0</xdr:rowOff>
    </xdr:to>
    <xdr:graphicFrame>
      <xdr:nvGraphicFramePr>
        <xdr:cNvPr id="5" name="Chart 5"/>
        <xdr:cNvGraphicFramePr/>
      </xdr:nvGraphicFramePr>
      <xdr:xfrm>
        <a:off x="0" y="809625"/>
        <a:ext cx="0" cy="6162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81</xdr:row>
      <xdr:rowOff>19050</xdr:rowOff>
    </xdr:to>
    <xdr:graphicFrame>
      <xdr:nvGraphicFramePr>
        <xdr:cNvPr id="6" name="Chart 6"/>
        <xdr:cNvGraphicFramePr/>
      </xdr:nvGraphicFramePr>
      <xdr:xfrm>
        <a:off x="0" y="7296150"/>
        <a:ext cx="0" cy="601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119</xdr:row>
      <xdr:rowOff>28575</xdr:rowOff>
    </xdr:to>
    <xdr:graphicFrame>
      <xdr:nvGraphicFramePr>
        <xdr:cNvPr id="7" name="Chart 7"/>
        <xdr:cNvGraphicFramePr/>
      </xdr:nvGraphicFramePr>
      <xdr:xfrm>
        <a:off x="0" y="13449300"/>
        <a:ext cx="0" cy="6019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80</xdr:row>
      <xdr:rowOff>152400</xdr:rowOff>
    </xdr:to>
    <xdr:graphicFrame>
      <xdr:nvGraphicFramePr>
        <xdr:cNvPr id="8" name="Chart 8"/>
        <xdr:cNvGraphicFramePr/>
      </xdr:nvGraphicFramePr>
      <xdr:xfrm>
        <a:off x="0" y="7296150"/>
        <a:ext cx="0" cy="5981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82</xdr:row>
      <xdr:rowOff>9525</xdr:rowOff>
    </xdr:from>
    <xdr:to>
      <xdr:col>0</xdr:col>
      <xdr:colOff>0</xdr:colOff>
      <xdr:row>118</xdr:row>
      <xdr:rowOff>152400</xdr:rowOff>
    </xdr:to>
    <xdr:graphicFrame>
      <xdr:nvGraphicFramePr>
        <xdr:cNvPr id="9" name="Chart 9"/>
        <xdr:cNvGraphicFramePr/>
      </xdr:nvGraphicFramePr>
      <xdr:xfrm>
        <a:off x="0" y="13458825"/>
        <a:ext cx="0" cy="5972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80</xdr:row>
      <xdr:rowOff>152400</xdr:rowOff>
    </xdr:to>
    <xdr:graphicFrame>
      <xdr:nvGraphicFramePr>
        <xdr:cNvPr id="10" name="Chart 10"/>
        <xdr:cNvGraphicFramePr/>
      </xdr:nvGraphicFramePr>
      <xdr:xfrm>
        <a:off x="0" y="7296150"/>
        <a:ext cx="0" cy="5981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118</xdr:row>
      <xdr:rowOff>152400</xdr:rowOff>
    </xdr:to>
    <xdr:graphicFrame>
      <xdr:nvGraphicFramePr>
        <xdr:cNvPr id="11" name="Chart 11"/>
        <xdr:cNvGraphicFramePr/>
      </xdr:nvGraphicFramePr>
      <xdr:xfrm>
        <a:off x="0" y="13449300"/>
        <a:ext cx="0" cy="5981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43</xdr:row>
      <xdr:rowOff>38100</xdr:rowOff>
    </xdr:from>
    <xdr:to>
      <xdr:col>0</xdr:col>
      <xdr:colOff>0</xdr:colOff>
      <xdr:row>82</xdr:row>
      <xdr:rowOff>133350</xdr:rowOff>
    </xdr:to>
    <xdr:graphicFrame>
      <xdr:nvGraphicFramePr>
        <xdr:cNvPr id="12" name="Chart 12"/>
        <xdr:cNvGraphicFramePr/>
      </xdr:nvGraphicFramePr>
      <xdr:xfrm>
        <a:off x="0" y="7172325"/>
        <a:ext cx="0" cy="64103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247650</xdr:colOff>
      <xdr:row>2</xdr:row>
      <xdr:rowOff>114300</xdr:rowOff>
    </xdr:from>
    <xdr:to>
      <xdr:col>20</xdr:col>
      <xdr:colOff>76200</xdr:colOff>
      <xdr:row>12</xdr:row>
      <xdr:rowOff>28575</xdr:rowOff>
    </xdr:to>
    <xdr:sp>
      <xdr:nvSpPr>
        <xdr:cNvPr id="13" name="Rectangle 13"/>
        <xdr:cNvSpPr>
          <a:spLocks/>
        </xdr:cNvSpPr>
      </xdr:nvSpPr>
      <xdr:spPr>
        <a:xfrm>
          <a:off x="6734175" y="438150"/>
          <a:ext cx="6305550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oneCellAnchor>
    <xdr:from>
      <xdr:col>10</xdr:col>
      <xdr:colOff>514350</xdr:colOff>
      <xdr:row>5</xdr:row>
      <xdr:rowOff>85725</xdr:rowOff>
    </xdr:from>
    <xdr:ext cx="3105150" cy="447675"/>
    <xdr:sp>
      <xdr:nvSpPr>
        <xdr:cNvPr id="14" name="TextBox 14"/>
        <xdr:cNvSpPr txBox="1">
          <a:spLocks noChangeArrowheads="1"/>
        </xdr:cNvSpPr>
      </xdr:nvSpPr>
      <xdr:spPr>
        <a:xfrm>
          <a:off x="7000875" y="895350"/>
          <a:ext cx="31051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1" u="sng" baseline="0">
              <a:solidFill>
                <a:srgbClr val="FFFFFF"/>
              </a:solidFill>
              <a:latin typeface="Arial Greek"/>
              <a:ea typeface="Arial Greek"/>
              <a:cs typeface="Arial Greek"/>
            </a:rPr>
            <a:t>Geokal SPC</a:t>
          </a:r>
        </a:p>
      </xdr:txBody>
    </xdr:sp>
    <xdr:clientData/>
  </xdr:oneCellAnchor>
  <xdr:twoCellAnchor>
    <xdr:from>
      <xdr:col>18</xdr:col>
      <xdr:colOff>161925</xdr:colOff>
      <xdr:row>17</xdr:row>
      <xdr:rowOff>76200</xdr:rowOff>
    </xdr:from>
    <xdr:to>
      <xdr:col>20</xdr:col>
      <xdr:colOff>133350</xdr:colOff>
      <xdr:row>19</xdr:row>
      <xdr:rowOff>57150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2211050" y="2847975"/>
          <a:ext cx="8858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Πολυονυμική Βάση</a:t>
          </a:r>
        </a:p>
      </xdr:txBody>
    </xdr:sp>
    <xdr:clientData/>
  </xdr:twoCellAnchor>
  <xdr:twoCellAnchor>
    <xdr:from>
      <xdr:col>18</xdr:col>
      <xdr:colOff>95250</xdr:colOff>
      <xdr:row>26</xdr:row>
      <xdr:rowOff>142875</xdr:rowOff>
    </xdr:from>
    <xdr:to>
      <xdr:col>20</xdr:col>
      <xdr:colOff>171450</xdr:colOff>
      <xdr:row>29</xdr:row>
      <xdr:rowOff>104775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2144375" y="4448175"/>
          <a:ext cx="9906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Αντίστροφη Πολυονυμική Βάση </a:t>
          </a:r>
        </a:p>
      </xdr:txBody>
    </xdr:sp>
    <xdr:clientData/>
  </xdr:twoCellAnchor>
  <xdr:twoCellAnchor>
    <xdr:from>
      <xdr:col>18</xdr:col>
      <xdr:colOff>66675</xdr:colOff>
      <xdr:row>38</xdr:row>
      <xdr:rowOff>104775</xdr:rowOff>
    </xdr:from>
    <xdr:to>
      <xdr:col>20</xdr:col>
      <xdr:colOff>142875</xdr:colOff>
      <xdr:row>40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2115800" y="6429375"/>
          <a:ext cx="990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Γινόμενο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0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39</xdr:row>
      <xdr:rowOff>152400</xdr:rowOff>
    </xdr:to>
    <xdr:graphicFrame>
      <xdr:nvGraphicFramePr>
        <xdr:cNvPr id="3" name="Chart 3"/>
        <xdr:cNvGraphicFramePr/>
      </xdr:nvGraphicFramePr>
      <xdr:xfrm>
        <a:off x="0" y="485775"/>
        <a:ext cx="0" cy="605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40</xdr:row>
      <xdr:rowOff>9525</xdr:rowOff>
    </xdr:to>
    <xdr:graphicFrame>
      <xdr:nvGraphicFramePr>
        <xdr:cNvPr id="4" name="Chart 4"/>
        <xdr:cNvGraphicFramePr/>
      </xdr:nvGraphicFramePr>
      <xdr:xfrm>
        <a:off x="0" y="495300"/>
        <a:ext cx="0" cy="606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40</xdr:row>
      <xdr:rowOff>0</xdr:rowOff>
    </xdr:to>
    <xdr:graphicFrame>
      <xdr:nvGraphicFramePr>
        <xdr:cNvPr id="5" name="Chart 5"/>
        <xdr:cNvGraphicFramePr/>
      </xdr:nvGraphicFramePr>
      <xdr:xfrm>
        <a:off x="0" y="485775"/>
        <a:ext cx="0" cy="606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78</xdr:row>
      <xdr:rowOff>19050</xdr:rowOff>
    </xdr:to>
    <xdr:graphicFrame>
      <xdr:nvGraphicFramePr>
        <xdr:cNvPr id="6" name="Chart 6"/>
        <xdr:cNvGraphicFramePr/>
      </xdr:nvGraphicFramePr>
      <xdr:xfrm>
        <a:off x="0" y="6715125"/>
        <a:ext cx="0" cy="601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116</xdr:row>
      <xdr:rowOff>28575</xdr:rowOff>
    </xdr:to>
    <xdr:graphicFrame>
      <xdr:nvGraphicFramePr>
        <xdr:cNvPr id="7" name="Chart 7"/>
        <xdr:cNvGraphicFramePr/>
      </xdr:nvGraphicFramePr>
      <xdr:xfrm>
        <a:off x="0" y="12868275"/>
        <a:ext cx="0" cy="6019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77</xdr:row>
      <xdr:rowOff>152400</xdr:rowOff>
    </xdr:to>
    <xdr:graphicFrame>
      <xdr:nvGraphicFramePr>
        <xdr:cNvPr id="8" name="Chart 8"/>
        <xdr:cNvGraphicFramePr/>
      </xdr:nvGraphicFramePr>
      <xdr:xfrm>
        <a:off x="0" y="6715125"/>
        <a:ext cx="0" cy="5981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0</xdr:col>
      <xdr:colOff>0</xdr:colOff>
      <xdr:row>115</xdr:row>
      <xdr:rowOff>152400</xdr:rowOff>
    </xdr:to>
    <xdr:graphicFrame>
      <xdr:nvGraphicFramePr>
        <xdr:cNvPr id="9" name="Chart 9"/>
        <xdr:cNvGraphicFramePr/>
      </xdr:nvGraphicFramePr>
      <xdr:xfrm>
        <a:off x="0" y="12877800"/>
        <a:ext cx="0" cy="5972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77</xdr:row>
      <xdr:rowOff>152400</xdr:rowOff>
    </xdr:to>
    <xdr:graphicFrame>
      <xdr:nvGraphicFramePr>
        <xdr:cNvPr id="10" name="Chart 10"/>
        <xdr:cNvGraphicFramePr/>
      </xdr:nvGraphicFramePr>
      <xdr:xfrm>
        <a:off x="0" y="6715125"/>
        <a:ext cx="0" cy="5981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115</xdr:row>
      <xdr:rowOff>152400</xdr:rowOff>
    </xdr:to>
    <xdr:graphicFrame>
      <xdr:nvGraphicFramePr>
        <xdr:cNvPr id="11" name="Chart 11"/>
        <xdr:cNvGraphicFramePr/>
      </xdr:nvGraphicFramePr>
      <xdr:xfrm>
        <a:off x="0" y="12868275"/>
        <a:ext cx="0" cy="5981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40</xdr:row>
      <xdr:rowOff>38100</xdr:rowOff>
    </xdr:from>
    <xdr:to>
      <xdr:col>0</xdr:col>
      <xdr:colOff>0</xdr:colOff>
      <xdr:row>79</xdr:row>
      <xdr:rowOff>133350</xdr:rowOff>
    </xdr:to>
    <xdr:graphicFrame>
      <xdr:nvGraphicFramePr>
        <xdr:cNvPr id="12" name="Chart 12"/>
        <xdr:cNvGraphicFramePr/>
      </xdr:nvGraphicFramePr>
      <xdr:xfrm>
        <a:off x="0" y="6591300"/>
        <a:ext cx="0" cy="64103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152400</xdr:colOff>
      <xdr:row>0</xdr:row>
      <xdr:rowOff>57150</xdr:rowOff>
    </xdr:from>
    <xdr:to>
      <xdr:col>11</xdr:col>
      <xdr:colOff>533400</xdr:colOff>
      <xdr:row>4</xdr:row>
      <xdr:rowOff>104775</xdr:rowOff>
    </xdr:to>
    <xdr:sp>
      <xdr:nvSpPr>
        <xdr:cNvPr id="13" name="Rectangle 13"/>
        <xdr:cNvSpPr>
          <a:spLocks/>
        </xdr:cNvSpPr>
      </xdr:nvSpPr>
      <xdr:spPr>
        <a:xfrm>
          <a:off x="5591175" y="57150"/>
          <a:ext cx="26955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oneCellAnchor>
    <xdr:from>
      <xdr:col>6</xdr:col>
      <xdr:colOff>638175</xdr:colOff>
      <xdr:row>1</xdr:row>
      <xdr:rowOff>66675</xdr:rowOff>
    </xdr:from>
    <xdr:ext cx="3105150" cy="447675"/>
    <xdr:sp>
      <xdr:nvSpPr>
        <xdr:cNvPr id="14" name="TextBox 14"/>
        <xdr:cNvSpPr txBox="1">
          <a:spLocks noChangeArrowheads="1"/>
        </xdr:cNvSpPr>
      </xdr:nvSpPr>
      <xdr:spPr>
        <a:xfrm>
          <a:off x="4810125" y="228600"/>
          <a:ext cx="31051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1" u="sng" baseline="0">
              <a:solidFill>
                <a:srgbClr val="FFFFFF"/>
              </a:solidFill>
              <a:latin typeface="Arial Greek"/>
              <a:ea typeface="Arial Greek"/>
              <a:cs typeface="Arial Greek"/>
            </a:rPr>
            <a:t>Geokal SPC</a:t>
          </a:r>
        </a:p>
      </xdr:txBody>
    </xdr:sp>
    <xdr:clientData/>
  </xdr:oneCellAnchor>
  <xdr:twoCellAnchor>
    <xdr:from>
      <xdr:col>6</xdr:col>
      <xdr:colOff>266700</xdr:colOff>
      <xdr:row>7</xdr:row>
      <xdr:rowOff>152400</xdr:rowOff>
    </xdr:from>
    <xdr:to>
      <xdr:col>6</xdr:col>
      <xdr:colOff>1143000</xdr:colOff>
      <xdr:row>10</xdr:row>
      <xdr:rowOff>9525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438650" y="1285875"/>
          <a:ext cx="8858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Πολυωνυμική Βάση</a:t>
          </a:r>
        </a:p>
      </xdr:txBody>
    </xdr:sp>
    <xdr:clientData/>
  </xdr:twoCellAnchor>
  <xdr:twoCellAnchor>
    <xdr:from>
      <xdr:col>6</xdr:col>
      <xdr:colOff>200025</xdr:colOff>
      <xdr:row>13</xdr:row>
      <xdr:rowOff>114300</xdr:rowOff>
    </xdr:from>
    <xdr:to>
      <xdr:col>6</xdr:col>
      <xdr:colOff>1190625</xdr:colOff>
      <xdr:row>16</xdr:row>
      <xdr:rowOff>76200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371975" y="2219325"/>
          <a:ext cx="990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Αντίστροφη Πολυωνυμική Βάση </a:t>
          </a:r>
        </a:p>
      </xdr:txBody>
    </xdr:sp>
    <xdr:clientData/>
  </xdr:twoCellAnchor>
  <xdr:twoCellAnchor>
    <xdr:from>
      <xdr:col>6</xdr:col>
      <xdr:colOff>104775</xdr:colOff>
      <xdr:row>20</xdr:row>
      <xdr:rowOff>38100</xdr:rowOff>
    </xdr:from>
    <xdr:to>
      <xdr:col>6</xdr:col>
      <xdr:colOff>1104900</xdr:colOff>
      <xdr:row>21</xdr:row>
      <xdr:rowOff>95250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276725" y="3314700"/>
          <a:ext cx="990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Γινόμενο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B1:O26"/>
  <sheetViews>
    <sheetView workbookViewId="0" topLeftCell="A1">
      <selection activeCell="P33" sqref="P33"/>
    </sheetView>
  </sheetViews>
  <sheetFormatPr defaultColWidth="9.00390625" defaultRowHeight="12.75"/>
  <cols>
    <col min="1" max="7" width="9.125" style="1" customWidth="1"/>
    <col min="8" max="8" width="3.00390625" style="1" customWidth="1"/>
    <col min="9" max="12" width="9.125" style="1" customWidth="1"/>
    <col min="13" max="13" width="2.875" style="1" customWidth="1"/>
    <col min="14" max="14" width="9.125" style="1" customWidth="1"/>
    <col min="15" max="15" width="2.875" style="1" customWidth="1"/>
    <col min="16" max="16384" width="9.125" style="1" customWidth="1"/>
  </cols>
  <sheetData>
    <row r="1" spans="8:12" ht="12.75">
      <c r="H1" s="4"/>
      <c r="I1" s="4">
        <v>1</v>
      </c>
      <c r="J1" s="4">
        <v>2</v>
      </c>
      <c r="K1" s="4">
        <v>3</v>
      </c>
      <c r="L1" s="4">
        <v>4</v>
      </c>
    </row>
    <row r="2" spans="8:12" ht="12.75">
      <c r="H2" s="4">
        <v>1</v>
      </c>
      <c r="I2" s="4"/>
      <c r="J2" s="4"/>
      <c r="K2" s="4"/>
      <c r="L2" s="4"/>
    </row>
    <row r="3" spans="8:12" ht="12.75">
      <c r="H3" s="4">
        <v>2</v>
      </c>
      <c r="I3" s="4"/>
      <c r="J3" s="4"/>
      <c r="K3" s="4"/>
      <c r="L3" s="4"/>
    </row>
    <row r="4" spans="8:12" ht="12.75">
      <c r="H4" s="4">
        <v>3</v>
      </c>
      <c r="I4" s="4"/>
      <c r="J4" s="4"/>
      <c r="K4" s="4"/>
      <c r="L4" s="4"/>
    </row>
    <row r="5" spans="3:12" ht="12.75">
      <c r="C5" s="9" t="s">
        <v>21</v>
      </c>
      <c r="D5" s="9"/>
      <c r="E5" s="9"/>
      <c r="H5" s="4">
        <v>4</v>
      </c>
      <c r="I5" s="4"/>
      <c r="J5" s="4"/>
      <c r="K5" s="4"/>
      <c r="L5" s="4"/>
    </row>
    <row r="6" spans="9:15" ht="12.75">
      <c r="I6" s="2">
        <v>1</v>
      </c>
      <c r="J6" s="8" t="s">
        <v>0</v>
      </c>
      <c r="K6" s="8" t="s">
        <v>1</v>
      </c>
      <c r="L6" s="8" t="s">
        <v>15</v>
      </c>
      <c r="M6" s="5"/>
      <c r="N6" s="5"/>
      <c r="O6" s="5"/>
    </row>
    <row r="7" spans="4:15" ht="12.75">
      <c r="D7" s="3" t="s">
        <v>0</v>
      </c>
      <c r="E7" s="3" t="s">
        <v>1</v>
      </c>
      <c r="H7" s="5"/>
      <c r="I7" s="5"/>
      <c r="J7" s="5"/>
      <c r="K7" s="5"/>
      <c r="L7" s="5"/>
      <c r="M7" s="5"/>
      <c r="N7" s="6" t="s">
        <v>12</v>
      </c>
      <c r="O7" s="5"/>
    </row>
    <row r="8" spans="3:15" ht="12.75">
      <c r="C8" s="1">
        <v>1</v>
      </c>
      <c r="D8" s="1">
        <v>-1</v>
      </c>
      <c r="E8" s="1">
        <v>-1</v>
      </c>
      <c r="H8" s="5"/>
      <c r="I8" s="7">
        <f>1</f>
        <v>1</v>
      </c>
      <c r="J8" s="7">
        <f aca="true" t="shared" si="0" ref="J8:K11">D8</f>
        <v>-1</v>
      </c>
      <c r="K8" s="7">
        <f>E8</f>
        <v>-1</v>
      </c>
      <c r="L8" s="7">
        <f>E8*D8</f>
        <v>1</v>
      </c>
      <c r="M8" s="5"/>
      <c r="N8" s="7">
        <f>MDETERM(I8:L11)</f>
        <v>-16</v>
      </c>
      <c r="O8" s="5"/>
    </row>
    <row r="9" spans="3:15" ht="12.75">
      <c r="C9" s="1">
        <v>2</v>
      </c>
      <c r="D9" s="1">
        <v>1</v>
      </c>
      <c r="E9" s="1">
        <v>-1</v>
      </c>
      <c r="H9" s="5"/>
      <c r="I9" s="7">
        <f>1</f>
        <v>1</v>
      </c>
      <c r="J9" s="7">
        <f t="shared" si="0"/>
        <v>1</v>
      </c>
      <c r="K9" s="7">
        <f t="shared" si="0"/>
        <v>-1</v>
      </c>
      <c r="L9" s="7">
        <f>E9*D9</f>
        <v>-1</v>
      </c>
      <c r="M9" s="5"/>
      <c r="N9" s="5"/>
      <c r="O9" s="5"/>
    </row>
    <row r="10" spans="3:15" ht="12.75">
      <c r="C10" s="1">
        <v>3</v>
      </c>
      <c r="D10" s="1">
        <v>1</v>
      </c>
      <c r="E10" s="1">
        <v>1</v>
      </c>
      <c r="H10" s="5"/>
      <c r="I10" s="7">
        <f>1</f>
        <v>1</v>
      </c>
      <c r="J10" s="7">
        <f t="shared" si="0"/>
        <v>1</v>
      </c>
      <c r="K10" s="7">
        <f t="shared" si="0"/>
        <v>1</v>
      </c>
      <c r="L10" s="7">
        <f>E10*D10</f>
        <v>1</v>
      </c>
      <c r="M10" s="5"/>
      <c r="N10" s="5"/>
      <c r="O10" s="5"/>
    </row>
    <row r="11" spans="3:15" ht="12.75">
      <c r="C11" s="1">
        <v>4</v>
      </c>
      <c r="D11" s="1">
        <v>-1</v>
      </c>
      <c r="E11" s="1">
        <v>1</v>
      </c>
      <c r="H11" s="5"/>
      <c r="I11" s="7">
        <f>1</f>
        <v>1</v>
      </c>
      <c r="J11" s="7">
        <f t="shared" si="0"/>
        <v>-1</v>
      </c>
      <c r="K11" s="7">
        <f t="shared" si="0"/>
        <v>1</v>
      </c>
      <c r="L11" s="7">
        <f>E11*D11</f>
        <v>-1</v>
      </c>
      <c r="M11" s="5"/>
      <c r="N11" s="5"/>
      <c r="O11" s="5"/>
    </row>
    <row r="12" spans="8:15" ht="12.75">
      <c r="H12" s="5"/>
      <c r="I12" s="5"/>
      <c r="J12" s="5"/>
      <c r="K12" s="5"/>
      <c r="L12" s="5"/>
      <c r="M12" s="5"/>
      <c r="N12" s="5"/>
      <c r="O12" s="5"/>
    </row>
    <row r="13" spans="4:15" ht="12.75">
      <c r="D13" s="3" t="s">
        <v>0</v>
      </c>
      <c r="E13" s="3" t="s">
        <v>1</v>
      </c>
      <c r="F13" s="3"/>
      <c r="H13" s="5"/>
      <c r="I13" s="5"/>
      <c r="J13" s="5"/>
      <c r="K13" s="5"/>
      <c r="L13" s="5"/>
      <c r="M13" s="5"/>
      <c r="N13" s="5"/>
      <c r="O13" s="5"/>
    </row>
    <row r="14" spans="2:15" ht="12.75">
      <c r="B14" s="3" t="s">
        <v>10</v>
      </c>
      <c r="C14" s="1">
        <v>3</v>
      </c>
      <c r="D14" s="1">
        <f>VLOOKUP(C14,$C$8:$E$11,2)</f>
        <v>1</v>
      </c>
      <c r="E14" s="1">
        <f>VLOOKUP(C14,$C$8:$E$11,3)</f>
        <v>1</v>
      </c>
      <c r="H14" s="5"/>
      <c r="I14" s="7">
        <f aca="true" t="shared" si="1" ref="I14:L17">INDEX(MINVERSE($I$8:$L$11),$H2,I$1)</f>
        <v>0.25</v>
      </c>
      <c r="J14" s="7">
        <f t="shared" si="1"/>
        <v>0.25</v>
      </c>
      <c r="K14" s="7">
        <f t="shared" si="1"/>
        <v>0.25</v>
      </c>
      <c r="L14" s="7">
        <f t="shared" si="1"/>
        <v>0.25</v>
      </c>
      <c r="M14" s="5"/>
      <c r="N14" s="7">
        <f>MDETERM(I14:L17)</f>
        <v>-0.0625</v>
      </c>
      <c r="O14" s="5"/>
    </row>
    <row r="15" spans="2:15" ht="12.75">
      <c r="B15" s="3"/>
      <c r="H15" s="5"/>
      <c r="I15" s="7">
        <f t="shared" si="1"/>
        <v>-0.25</v>
      </c>
      <c r="J15" s="7">
        <f t="shared" si="1"/>
        <v>0.25</v>
      </c>
      <c r="K15" s="7">
        <f t="shared" si="1"/>
        <v>0.25</v>
      </c>
      <c r="L15" s="7">
        <f t="shared" si="1"/>
        <v>-0.25</v>
      </c>
      <c r="M15" s="5"/>
      <c r="N15" s="5"/>
      <c r="O15" s="5"/>
    </row>
    <row r="16" spans="2:15" ht="15.75">
      <c r="B16" s="3" t="s">
        <v>2</v>
      </c>
      <c r="C16" s="3" t="s">
        <v>3</v>
      </c>
      <c r="D16" s="3" t="s">
        <v>4</v>
      </c>
      <c r="E16" s="3" t="s">
        <v>5</v>
      </c>
      <c r="F16" s="3"/>
      <c r="H16" s="5"/>
      <c r="I16" s="7">
        <f t="shared" si="1"/>
        <v>-0.25</v>
      </c>
      <c r="J16" s="7">
        <f t="shared" si="1"/>
        <v>-0.25</v>
      </c>
      <c r="K16" s="7">
        <f t="shared" si="1"/>
        <v>0.25</v>
      </c>
      <c r="L16" s="7">
        <f t="shared" si="1"/>
        <v>0.25</v>
      </c>
      <c r="M16" s="5"/>
      <c r="N16" s="5"/>
      <c r="O16" s="5"/>
    </row>
    <row r="17" spans="2:15" ht="12.75">
      <c r="B17" s="1">
        <f>(1*I$14+$D$14*I$15+$E$14*I$16+$D$14*$E$14*I$17)</f>
        <v>0</v>
      </c>
      <c r="C17" s="1">
        <f>(1*J$14+$D$14*J$15+$E$14*J$16+$D$14*$E$14*J$17)</f>
        <v>0</v>
      </c>
      <c r="D17" s="1">
        <f>(1*K$14+$D$14*K$15+$E$14*K$16+$D$14*$E$14*K$17)</f>
        <v>1</v>
      </c>
      <c r="E17" s="1">
        <f>(1*L$14+$D$14*L$15+$E$14*L$16+$D$14*$E$14*L$17)</f>
        <v>0</v>
      </c>
      <c r="H17" s="5"/>
      <c r="I17" s="7">
        <f t="shared" si="1"/>
        <v>0.25</v>
      </c>
      <c r="J17" s="7">
        <f t="shared" si="1"/>
        <v>-0.25</v>
      </c>
      <c r="K17" s="7">
        <f t="shared" si="1"/>
        <v>0.25</v>
      </c>
      <c r="L17" s="7">
        <f t="shared" si="1"/>
        <v>-0.25</v>
      </c>
      <c r="M17" s="5"/>
      <c r="N17" s="5"/>
      <c r="O17" s="5"/>
    </row>
    <row r="18" spans="8:15" ht="12.75">
      <c r="H18" s="5"/>
      <c r="I18" s="5"/>
      <c r="J18" s="5"/>
      <c r="K18" s="5"/>
      <c r="L18" s="5"/>
      <c r="M18" s="5"/>
      <c r="N18" s="5"/>
      <c r="O18" s="5"/>
    </row>
    <row r="19" spans="8:15" ht="12.75">
      <c r="H19" s="5"/>
      <c r="I19" s="5"/>
      <c r="J19" s="5"/>
      <c r="K19" s="5"/>
      <c r="L19" s="5"/>
      <c r="M19" s="5"/>
      <c r="N19" s="5"/>
      <c r="O19" s="5"/>
    </row>
    <row r="20" spans="8:15" ht="12.75">
      <c r="H20" s="5"/>
      <c r="I20" s="7">
        <f>INDEX(MMULT($I$8:$L$11,$I$14:$L$17),$H2,I$1)</f>
        <v>1</v>
      </c>
      <c r="J20" s="7">
        <f>INDEX(MMULT($I$8:$L$11,$I$14:$L$17),$H2,J$1)</f>
        <v>0</v>
      </c>
      <c r="K20" s="7">
        <f>INDEX(MMULT($I$8:$L$11,$I$14:$L$17),$H2,K$1)</f>
        <v>0</v>
      </c>
      <c r="L20" s="7">
        <f>INDEX(MMULT($I$8:$L$11,$I$14:$L$17),$H2,L$1)</f>
        <v>0</v>
      </c>
      <c r="M20" s="5"/>
      <c r="N20" s="7">
        <f>N14*N8</f>
        <v>1</v>
      </c>
      <c r="O20" s="5"/>
    </row>
    <row r="21" spans="8:15" ht="12.75">
      <c r="H21" s="5"/>
      <c r="I21" s="7">
        <f aca="true" t="shared" si="2" ref="I21:L23">INDEX(MMULT($I$8:$L$11,$I$14:$L$17),$H3,I$1)</f>
        <v>0</v>
      </c>
      <c r="J21" s="7">
        <f t="shared" si="2"/>
        <v>1</v>
      </c>
      <c r="K21" s="7">
        <f t="shared" si="2"/>
        <v>0</v>
      </c>
      <c r="L21" s="7">
        <f t="shared" si="2"/>
        <v>0</v>
      </c>
      <c r="M21" s="5"/>
      <c r="N21" s="5"/>
      <c r="O21" s="5"/>
    </row>
    <row r="22" spans="4:15" ht="12.75">
      <c r="D22" s="3" t="s">
        <v>0</v>
      </c>
      <c r="E22" s="3" t="s">
        <v>1</v>
      </c>
      <c r="F22" s="3"/>
      <c r="H22" s="5"/>
      <c r="I22" s="7">
        <f t="shared" si="2"/>
        <v>0</v>
      </c>
      <c r="J22" s="7">
        <f t="shared" si="2"/>
        <v>0</v>
      </c>
      <c r="K22" s="7">
        <f t="shared" si="2"/>
        <v>1</v>
      </c>
      <c r="L22" s="7">
        <f t="shared" si="2"/>
        <v>0</v>
      </c>
      <c r="M22" s="5"/>
      <c r="N22" s="5"/>
      <c r="O22" s="5"/>
    </row>
    <row r="23" spans="2:15" ht="12.75">
      <c r="B23" s="9" t="s">
        <v>11</v>
      </c>
      <c r="C23" s="9"/>
      <c r="D23" s="1">
        <v>0.5</v>
      </c>
      <c r="E23" s="1">
        <v>0</v>
      </c>
      <c r="H23" s="5"/>
      <c r="I23" s="7">
        <f t="shared" si="2"/>
        <v>0</v>
      </c>
      <c r="J23" s="7">
        <f t="shared" si="2"/>
        <v>0</v>
      </c>
      <c r="K23" s="7">
        <f t="shared" si="2"/>
        <v>0</v>
      </c>
      <c r="L23" s="7">
        <f t="shared" si="2"/>
        <v>1</v>
      </c>
      <c r="M23" s="5"/>
      <c r="N23" s="5"/>
      <c r="O23" s="5"/>
    </row>
    <row r="24" spans="2:15" ht="12.75">
      <c r="B24" s="3"/>
      <c r="H24" s="5"/>
      <c r="I24" s="5"/>
      <c r="J24" s="5"/>
      <c r="K24" s="5"/>
      <c r="L24" s="5"/>
      <c r="M24" s="5"/>
      <c r="N24" s="5"/>
      <c r="O24" s="5"/>
    </row>
    <row r="25" spans="2:7" ht="15.75">
      <c r="B25" s="3" t="s">
        <v>2</v>
      </c>
      <c r="C25" s="3" t="s">
        <v>3</v>
      </c>
      <c r="D25" s="3" t="s">
        <v>4</v>
      </c>
      <c r="E25" s="3" t="s">
        <v>5</v>
      </c>
      <c r="F25" s="3"/>
      <c r="G25" s="3" t="s">
        <v>13</v>
      </c>
    </row>
    <row r="26" spans="2:7" ht="12.75">
      <c r="B26" s="1">
        <f>(1*I$14+$D$23*I$15+$E$23*I$16+$D$23*$E$23*I$17)</f>
        <v>0.125</v>
      </c>
      <c r="C26" s="1">
        <f>(1*J$14+$D$23*J$15+$E$23*J$16+$D$23*$E$23*J$17)</f>
        <v>0.375</v>
      </c>
      <c r="D26" s="1">
        <f>(1*K$14+$D$23*K$15+$E$23*K$16+$D$23*$E$23*K$17)</f>
        <v>0.375</v>
      </c>
      <c r="E26" s="1">
        <f>(1*L$14+$D$23*L$15+$E$23*L$16+$D$23*$E$23*L$17)</f>
        <v>0.125</v>
      </c>
      <c r="G26" s="2">
        <f>SUM(B26:E26)</f>
        <v>1</v>
      </c>
    </row>
  </sheetData>
  <mergeCells count="2">
    <mergeCell ref="C5:E5"/>
    <mergeCell ref="B23:C23"/>
  </mergeCells>
  <dataValidations count="1">
    <dataValidation type="list" allowBlank="1" showInputMessage="1" showErrorMessage="1" sqref="C14">
      <formula1>$C$8:$C$11</formula1>
    </dataValidation>
  </dataValidation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4"/>
  <dimension ref="B2:S43"/>
  <sheetViews>
    <sheetView workbookViewId="0" topLeftCell="A1">
      <selection activeCell="J21" sqref="J21"/>
    </sheetView>
  </sheetViews>
  <sheetFormatPr defaultColWidth="9.00390625" defaultRowHeight="12.75"/>
  <cols>
    <col min="1" max="7" width="9.125" style="1" customWidth="1"/>
    <col min="8" max="8" width="3.00390625" style="1" customWidth="1"/>
    <col min="9" max="16" width="9.125" style="1" customWidth="1"/>
    <col min="17" max="17" width="2.875" style="1" customWidth="1"/>
    <col min="18" max="18" width="9.125" style="1" customWidth="1"/>
    <col min="19" max="19" width="2.875" style="1" customWidth="1"/>
    <col min="20" max="16384" width="9.125" style="1" customWidth="1"/>
  </cols>
  <sheetData>
    <row r="2" spans="2:4" ht="12.75">
      <c r="B2" s="9" t="s">
        <v>21</v>
      </c>
      <c r="C2" s="9"/>
      <c r="D2" s="9"/>
    </row>
    <row r="3" spans="8:16" ht="12.75">
      <c r="H3" s="4"/>
      <c r="I3" s="4">
        <v>1</v>
      </c>
      <c r="J3" s="4">
        <v>2</v>
      </c>
      <c r="K3" s="4">
        <v>3</v>
      </c>
      <c r="L3" s="4">
        <v>4</v>
      </c>
      <c r="M3" s="4">
        <v>5</v>
      </c>
      <c r="N3" s="4">
        <v>6</v>
      </c>
      <c r="O3" s="4">
        <v>7</v>
      </c>
      <c r="P3" s="4">
        <v>8</v>
      </c>
    </row>
    <row r="4" spans="3:16" ht="12.75">
      <c r="C4" s="3" t="s">
        <v>0</v>
      </c>
      <c r="D4" s="3" t="s">
        <v>1</v>
      </c>
      <c r="H4" s="4">
        <v>1</v>
      </c>
      <c r="I4" s="4"/>
      <c r="J4" s="4"/>
      <c r="K4" s="4"/>
      <c r="L4" s="4"/>
      <c r="M4" s="4"/>
      <c r="N4" s="4"/>
      <c r="O4" s="4"/>
      <c r="P4" s="4"/>
    </row>
    <row r="5" spans="2:16" ht="12.75">
      <c r="B5" s="1">
        <v>1</v>
      </c>
      <c r="C5" s="1">
        <v>-1</v>
      </c>
      <c r="D5" s="1">
        <v>-1</v>
      </c>
      <c r="H5" s="4">
        <v>2</v>
      </c>
      <c r="I5" s="4"/>
      <c r="J5" s="4"/>
      <c r="K5" s="4"/>
      <c r="L5" s="4"/>
      <c r="M5" s="4"/>
      <c r="N5" s="4"/>
      <c r="O5" s="4"/>
      <c r="P5" s="4"/>
    </row>
    <row r="6" spans="2:16" ht="12.75">
      <c r="B6" s="1">
        <v>2</v>
      </c>
      <c r="C6" s="1">
        <v>1</v>
      </c>
      <c r="D6" s="1">
        <v>-1</v>
      </c>
      <c r="H6" s="4">
        <v>3</v>
      </c>
      <c r="I6" s="4"/>
      <c r="J6" s="4"/>
      <c r="K6" s="4"/>
      <c r="L6" s="4"/>
      <c r="M6" s="4"/>
      <c r="N6" s="4"/>
      <c r="O6" s="4"/>
      <c r="P6" s="4"/>
    </row>
    <row r="7" spans="2:16" ht="12.75">
      <c r="B7" s="1">
        <v>3</v>
      </c>
      <c r="C7" s="1">
        <v>1</v>
      </c>
      <c r="D7" s="1">
        <v>1</v>
      </c>
      <c r="H7" s="4">
        <v>4</v>
      </c>
      <c r="I7" s="4"/>
      <c r="J7" s="4"/>
      <c r="K7" s="4"/>
      <c r="L7" s="4"/>
      <c r="M7" s="4"/>
      <c r="N7" s="4"/>
      <c r="O7" s="4"/>
      <c r="P7" s="4"/>
    </row>
    <row r="8" spans="2:16" ht="12.75">
      <c r="B8" s="1">
        <v>4</v>
      </c>
      <c r="C8" s="1">
        <v>-1</v>
      </c>
      <c r="D8" s="1">
        <v>1</v>
      </c>
      <c r="H8" s="4">
        <v>5</v>
      </c>
      <c r="I8" s="4"/>
      <c r="J8" s="4"/>
      <c r="K8" s="4"/>
      <c r="L8" s="4"/>
      <c r="M8" s="4"/>
      <c r="N8" s="4"/>
      <c r="O8" s="4"/>
      <c r="P8" s="4"/>
    </row>
    <row r="9" spans="2:16" ht="12.75">
      <c r="B9" s="1">
        <v>5</v>
      </c>
      <c r="C9" s="1">
        <v>0</v>
      </c>
      <c r="D9" s="1">
        <v>-1</v>
      </c>
      <c r="H9" s="4">
        <v>6</v>
      </c>
      <c r="I9" s="4"/>
      <c r="J9" s="4"/>
      <c r="K9" s="4"/>
      <c r="L9" s="4"/>
      <c r="M9" s="4"/>
      <c r="N9" s="4"/>
      <c r="O9" s="4"/>
      <c r="P9" s="4"/>
    </row>
    <row r="10" spans="2:16" ht="12.75">
      <c r="B10" s="1">
        <v>6</v>
      </c>
      <c r="C10" s="1">
        <v>1</v>
      </c>
      <c r="D10" s="1">
        <v>0</v>
      </c>
      <c r="H10" s="4">
        <v>7</v>
      </c>
      <c r="I10" s="4"/>
      <c r="J10" s="4"/>
      <c r="K10" s="4"/>
      <c r="L10" s="4"/>
      <c r="M10" s="4"/>
      <c r="N10" s="4"/>
      <c r="O10" s="4"/>
      <c r="P10" s="4"/>
    </row>
    <row r="11" spans="2:16" ht="12.75">
      <c r="B11" s="1">
        <v>7</v>
      </c>
      <c r="C11" s="1">
        <v>0</v>
      </c>
      <c r="D11" s="1">
        <v>1</v>
      </c>
      <c r="H11" s="4">
        <v>8</v>
      </c>
      <c r="I11" s="4"/>
      <c r="J11" s="4"/>
      <c r="K11" s="4"/>
      <c r="L11" s="4"/>
      <c r="M11" s="4"/>
      <c r="N11" s="4"/>
      <c r="O11" s="4"/>
      <c r="P11" s="4"/>
    </row>
    <row r="12" spans="2:16" ht="12.75">
      <c r="B12" s="1">
        <v>8</v>
      </c>
      <c r="C12" s="1">
        <v>-1</v>
      </c>
      <c r="D12" s="1">
        <v>0</v>
      </c>
      <c r="H12" s="4"/>
      <c r="I12" s="4"/>
      <c r="J12" s="4"/>
      <c r="K12" s="4"/>
      <c r="L12" s="4"/>
      <c r="M12" s="4"/>
      <c r="N12" s="4"/>
      <c r="O12" s="4"/>
      <c r="P12" s="4"/>
    </row>
    <row r="13" spans="9:19" ht="14.25">
      <c r="I13" s="2">
        <v>1</v>
      </c>
      <c r="J13" s="8" t="s">
        <v>0</v>
      </c>
      <c r="K13" s="8" t="s">
        <v>1</v>
      </c>
      <c r="L13" s="8" t="s">
        <v>20</v>
      </c>
      <c r="M13" s="8" t="s">
        <v>15</v>
      </c>
      <c r="N13" s="8" t="s">
        <v>19</v>
      </c>
      <c r="O13" s="8" t="s">
        <v>16</v>
      </c>
      <c r="P13" s="8" t="s">
        <v>17</v>
      </c>
      <c r="Q13" s="5"/>
      <c r="R13" s="5"/>
      <c r="S13" s="5"/>
    </row>
    <row r="14" spans="8:19" ht="12.75">
      <c r="H14" s="5"/>
      <c r="I14" s="5"/>
      <c r="J14" s="5"/>
      <c r="K14" s="5"/>
      <c r="L14" s="5"/>
      <c r="M14" s="5"/>
      <c r="N14" s="5"/>
      <c r="O14" s="5"/>
      <c r="P14" s="5"/>
      <c r="Q14" s="5"/>
      <c r="R14" s="6" t="s">
        <v>12</v>
      </c>
      <c r="S14" s="5"/>
    </row>
    <row r="15" spans="5:19" ht="12.75">
      <c r="E15" s="3" t="s">
        <v>0</v>
      </c>
      <c r="F15" s="3" t="s">
        <v>1</v>
      </c>
      <c r="G15" s="3"/>
      <c r="H15" s="5"/>
      <c r="I15" s="7">
        <f>1</f>
        <v>1</v>
      </c>
      <c r="J15" s="7">
        <f>C5</f>
        <v>-1</v>
      </c>
      <c r="K15" s="7">
        <f>D5</f>
        <v>-1</v>
      </c>
      <c r="L15" s="7">
        <f>C5*C5</f>
        <v>1</v>
      </c>
      <c r="M15" s="7">
        <f>C5*D5</f>
        <v>1</v>
      </c>
      <c r="N15" s="7">
        <f>D5*D5</f>
        <v>1</v>
      </c>
      <c r="O15" s="7">
        <f>C5*D5*C5</f>
        <v>-1</v>
      </c>
      <c r="P15" s="7">
        <f>D5*C5*D5</f>
        <v>-1</v>
      </c>
      <c r="Q15" s="5"/>
      <c r="R15" s="7">
        <f>MDETERM(I15:P22)</f>
        <v>-64</v>
      </c>
      <c r="S15" s="5"/>
    </row>
    <row r="16" spans="3:19" ht="12.75">
      <c r="C16" s="3" t="s">
        <v>10</v>
      </c>
      <c r="D16" s="1">
        <v>8</v>
      </c>
      <c r="E16" s="1">
        <f>VLOOKUP(D16,$B$5:$D$13,2)</f>
        <v>-1</v>
      </c>
      <c r="F16" s="1">
        <f>VLOOKUP(D16,$B$5:$D$13,3)</f>
        <v>0</v>
      </c>
      <c r="H16" s="5"/>
      <c r="I16" s="7">
        <f>1</f>
        <v>1</v>
      </c>
      <c r="J16" s="7">
        <f aca="true" t="shared" si="0" ref="J16:J22">C6</f>
        <v>1</v>
      </c>
      <c r="K16" s="7">
        <f aca="true" t="shared" si="1" ref="K16:K22">D6</f>
        <v>-1</v>
      </c>
      <c r="L16" s="7">
        <f aca="true" t="shared" si="2" ref="L16:L22">C6*C6</f>
        <v>1</v>
      </c>
      <c r="M16" s="7">
        <f aca="true" t="shared" si="3" ref="M16:M22">C6*D6</f>
        <v>-1</v>
      </c>
      <c r="N16" s="7">
        <f aca="true" t="shared" si="4" ref="N16:N22">D6*D6</f>
        <v>1</v>
      </c>
      <c r="O16" s="7">
        <f aca="true" t="shared" si="5" ref="O16:O22">C6*D6*C6</f>
        <v>-1</v>
      </c>
      <c r="P16" s="7">
        <f aca="true" t="shared" si="6" ref="P16:P22">D6*C6*D6</f>
        <v>1</v>
      </c>
      <c r="Q16" s="5"/>
      <c r="R16" s="5"/>
      <c r="S16" s="5"/>
    </row>
    <row r="17" spans="3:19" ht="12.75">
      <c r="C17" s="3"/>
      <c r="H17" s="5"/>
      <c r="I17" s="7">
        <f>1</f>
        <v>1</v>
      </c>
      <c r="J17" s="7">
        <f t="shared" si="0"/>
        <v>1</v>
      </c>
      <c r="K17" s="7">
        <f t="shared" si="1"/>
        <v>1</v>
      </c>
      <c r="L17" s="7">
        <f t="shared" si="2"/>
        <v>1</v>
      </c>
      <c r="M17" s="7">
        <f t="shared" si="3"/>
        <v>1</v>
      </c>
      <c r="N17" s="7">
        <f t="shared" si="4"/>
        <v>1</v>
      </c>
      <c r="O17" s="7">
        <f t="shared" si="5"/>
        <v>1</v>
      </c>
      <c r="P17" s="7">
        <f t="shared" si="6"/>
        <v>1</v>
      </c>
      <c r="Q17" s="5"/>
      <c r="R17" s="5"/>
      <c r="S17" s="5"/>
    </row>
    <row r="18" spans="3:19" ht="15.75">
      <c r="C18" s="3" t="s">
        <v>2</v>
      </c>
      <c r="D18" s="3" t="s">
        <v>3</v>
      </c>
      <c r="E18" s="3" t="s">
        <v>4</v>
      </c>
      <c r="F18" s="3" t="s">
        <v>5</v>
      </c>
      <c r="H18" s="5"/>
      <c r="I18" s="7">
        <f>1</f>
        <v>1</v>
      </c>
      <c r="J18" s="7">
        <f t="shared" si="0"/>
        <v>-1</v>
      </c>
      <c r="K18" s="7">
        <f t="shared" si="1"/>
        <v>1</v>
      </c>
      <c r="L18" s="7">
        <f t="shared" si="2"/>
        <v>1</v>
      </c>
      <c r="M18" s="7">
        <f t="shared" si="3"/>
        <v>-1</v>
      </c>
      <c r="N18" s="7">
        <f t="shared" si="4"/>
        <v>1</v>
      </c>
      <c r="O18" s="7">
        <f t="shared" si="5"/>
        <v>1</v>
      </c>
      <c r="P18" s="7">
        <f t="shared" si="6"/>
        <v>-1</v>
      </c>
      <c r="Q18" s="5"/>
      <c r="R18" s="5"/>
      <c r="S18" s="5"/>
    </row>
    <row r="19" spans="3:19" ht="12.75">
      <c r="C19" s="1">
        <f>(1*I$25+$E$16*I$26+$F$16*I$27+$E$16*$E$16*I$28+$E$16*$F$16*I$29+$F$16*$F$16*I$30+$E$16*$E$16*$F$16*I$31+$E$16*$F$16*$F$16*I$32)</f>
        <v>0</v>
      </c>
      <c r="D19" s="1">
        <f>(1*J$25+$E$16*J$26+$F$16*J$27+$E$16*$E$16*J$28+$E$16*$F$16*J$29+$F$16*$F$16*J$30+$E$16*$E$16*$F$16*J$31+$E$16*$F$16*$F$16*J$32)</f>
        <v>0</v>
      </c>
      <c r="E19" s="1">
        <f>(1*K$25+$E$16*K$26+$F$16*K$27+$E$16*$E$16*K$28+$E$16*$F$16*K$29+$F$16*$F$16*K$30+$E$16*$E$16*$F$16*K$31+$E$16*$F$16*$F$16*K$32)</f>
        <v>0</v>
      </c>
      <c r="F19" s="1">
        <f>(1*L$25+$E$16*L$26+$F$16*L$27+$E$16*$E$16*L$28+$E$16*$F$16*L$29+$F$16*$F$16*L$30+$E$16*$E$16*$F$16*L$31+$E$16*$F$16*$F$16*L$32)</f>
        <v>0</v>
      </c>
      <c r="H19" s="5"/>
      <c r="I19" s="7">
        <f>1</f>
        <v>1</v>
      </c>
      <c r="J19" s="7">
        <f t="shared" si="0"/>
        <v>0</v>
      </c>
      <c r="K19" s="7">
        <f t="shared" si="1"/>
        <v>-1</v>
      </c>
      <c r="L19" s="7">
        <f t="shared" si="2"/>
        <v>0</v>
      </c>
      <c r="M19" s="7">
        <f t="shared" si="3"/>
        <v>0</v>
      </c>
      <c r="N19" s="7">
        <f t="shared" si="4"/>
        <v>1</v>
      </c>
      <c r="O19" s="7">
        <f t="shared" si="5"/>
        <v>0</v>
      </c>
      <c r="P19" s="7">
        <f t="shared" si="6"/>
        <v>0</v>
      </c>
      <c r="Q19" s="5"/>
      <c r="R19" s="5"/>
      <c r="S19" s="5"/>
    </row>
    <row r="20" spans="3:19" ht="15.75">
      <c r="C20" s="3" t="s">
        <v>6</v>
      </c>
      <c r="D20" s="3" t="s">
        <v>7</v>
      </c>
      <c r="E20" s="3" t="s">
        <v>8</v>
      </c>
      <c r="F20" s="3" t="s">
        <v>9</v>
      </c>
      <c r="H20" s="5"/>
      <c r="I20" s="7">
        <f>1</f>
        <v>1</v>
      </c>
      <c r="J20" s="7">
        <f t="shared" si="0"/>
        <v>1</v>
      </c>
      <c r="K20" s="7">
        <f t="shared" si="1"/>
        <v>0</v>
      </c>
      <c r="L20" s="7">
        <f t="shared" si="2"/>
        <v>1</v>
      </c>
      <c r="M20" s="7">
        <f t="shared" si="3"/>
        <v>0</v>
      </c>
      <c r="N20" s="7">
        <f t="shared" si="4"/>
        <v>0</v>
      </c>
      <c r="O20" s="7">
        <f t="shared" si="5"/>
        <v>0</v>
      </c>
      <c r="P20" s="7">
        <f t="shared" si="6"/>
        <v>0</v>
      </c>
      <c r="Q20" s="5"/>
      <c r="R20" s="5"/>
      <c r="S20" s="5"/>
    </row>
    <row r="21" spans="3:19" ht="12.75">
      <c r="C21" s="1">
        <f>(1*M$25+$E$16*M$26+$F$16*M$27+$E$16*$E$16*M$28+$E$16*$F$16*M$29+$F$16*$F$16*M$30+$E$16*$E$16*$F$16*M$31+$E$16*$F$16*$F$16*M$32)</f>
        <v>0</v>
      </c>
      <c r="D21" s="1">
        <f>(1*N$25+$E$16*N$26+$F$16*N$27+$E$16*$E$16*N$28+$E$16*$F$16*N$29+$F$16*$F$16*N$30+$E$16*$E$16*$F$16*N$31+$E$16*$F$16*$F$16*N$32)</f>
        <v>0</v>
      </c>
      <c r="E21" s="1">
        <f>(1*O$25+$E$16*O$26+$F$16*O$27+$E$16*$E$16*O$28+$E$16*$F$16*O$29+$F$16*$F$16*O$30+$E$16*$E$16*$F$16*O$31+$E$16*$F$16*$F$16*O$32)</f>
        <v>0</v>
      </c>
      <c r="F21" s="1">
        <f>(1*P$25+$E$16*P$26+$F$16*P$27+$E$16*$E$16*P$28+$E$16*$F$16*P$29+$F$16*$F$16*P$30+$E$16*$E$16*$F$16*P$31+$E$16*$F$16*$F$16*P$32)</f>
        <v>1</v>
      </c>
      <c r="H21" s="5"/>
      <c r="I21" s="7">
        <f>1</f>
        <v>1</v>
      </c>
      <c r="J21" s="7">
        <f t="shared" si="0"/>
        <v>0</v>
      </c>
      <c r="K21" s="7">
        <f t="shared" si="1"/>
        <v>1</v>
      </c>
      <c r="L21" s="7">
        <f t="shared" si="2"/>
        <v>0</v>
      </c>
      <c r="M21" s="7">
        <f t="shared" si="3"/>
        <v>0</v>
      </c>
      <c r="N21" s="7">
        <f t="shared" si="4"/>
        <v>1</v>
      </c>
      <c r="O21" s="7">
        <f t="shared" si="5"/>
        <v>0</v>
      </c>
      <c r="P21" s="7">
        <f t="shared" si="6"/>
        <v>0</v>
      </c>
      <c r="Q21" s="5"/>
      <c r="R21" s="5"/>
      <c r="S21" s="5"/>
    </row>
    <row r="22" spans="8:19" ht="12.75">
      <c r="H22" s="5"/>
      <c r="I22" s="7">
        <f>1</f>
        <v>1</v>
      </c>
      <c r="J22" s="7">
        <f t="shared" si="0"/>
        <v>-1</v>
      </c>
      <c r="K22" s="7">
        <f t="shared" si="1"/>
        <v>0</v>
      </c>
      <c r="L22" s="7">
        <f t="shared" si="2"/>
        <v>1</v>
      </c>
      <c r="M22" s="7">
        <f t="shared" si="3"/>
        <v>0</v>
      </c>
      <c r="N22" s="7">
        <f t="shared" si="4"/>
        <v>0</v>
      </c>
      <c r="O22" s="7">
        <f t="shared" si="5"/>
        <v>0</v>
      </c>
      <c r="P22" s="7">
        <f t="shared" si="6"/>
        <v>0</v>
      </c>
      <c r="Q22" s="5"/>
      <c r="R22" s="5"/>
      <c r="S22" s="5"/>
    </row>
    <row r="23" spans="8:19" ht="12.75"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5:19" ht="12.75">
      <c r="E24" s="3" t="s">
        <v>0</v>
      </c>
      <c r="F24" s="3" t="s">
        <v>1</v>
      </c>
      <c r="G24" s="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3:19" ht="12.75">
      <c r="C25" s="9" t="s">
        <v>11</v>
      </c>
      <c r="D25" s="9"/>
      <c r="E25" s="1">
        <v>0</v>
      </c>
      <c r="F25" s="1">
        <v>0</v>
      </c>
      <c r="H25" s="5"/>
      <c r="I25" s="7">
        <f>INDEX(MINVERSE($I$15:$P$22),$H4,I$3)</f>
        <v>-0.25</v>
      </c>
      <c r="J25" s="7">
        <f aca="true" t="shared" si="7" ref="J25:P25">INDEX(MINVERSE($I$15:$P$22),$H4,J$3)</f>
        <v>-0.25</v>
      </c>
      <c r="K25" s="7">
        <f t="shared" si="7"/>
        <v>-0.25</v>
      </c>
      <c r="L25" s="7">
        <f t="shared" si="7"/>
        <v>-0.25</v>
      </c>
      <c r="M25" s="7">
        <f t="shared" si="7"/>
        <v>0.5</v>
      </c>
      <c r="N25" s="7">
        <f t="shared" si="7"/>
        <v>0.5</v>
      </c>
      <c r="O25" s="7">
        <f t="shared" si="7"/>
        <v>0.5</v>
      </c>
      <c r="P25" s="7">
        <f t="shared" si="7"/>
        <v>0.5</v>
      </c>
      <c r="Q25" s="5"/>
      <c r="R25" s="7">
        <f>MDETERM(I25:P32)</f>
        <v>-0.015625</v>
      </c>
      <c r="S25" s="5"/>
    </row>
    <row r="26" spans="3:19" ht="12.75">
      <c r="C26" s="3"/>
      <c r="H26" s="5"/>
      <c r="I26" s="7">
        <f aca="true" t="shared" si="8" ref="I26:P32">INDEX(MINVERSE($I$15:$P$22),$H5,I$3)</f>
        <v>0</v>
      </c>
      <c r="J26" s="7">
        <f t="shared" si="8"/>
        <v>0</v>
      </c>
      <c r="K26" s="7">
        <f t="shared" si="8"/>
        <v>0</v>
      </c>
      <c r="L26" s="7">
        <f t="shared" si="8"/>
        <v>0</v>
      </c>
      <c r="M26" s="7">
        <f t="shared" si="8"/>
        <v>0</v>
      </c>
      <c r="N26" s="7">
        <f t="shared" si="8"/>
        <v>0.5</v>
      </c>
      <c r="O26" s="7">
        <f t="shared" si="8"/>
        <v>0</v>
      </c>
      <c r="P26" s="7">
        <f t="shared" si="8"/>
        <v>-0.5</v>
      </c>
      <c r="Q26" s="5"/>
      <c r="R26" s="5"/>
      <c r="S26" s="5"/>
    </row>
    <row r="27" spans="3:19" ht="15.75">
      <c r="C27" s="3" t="s">
        <v>2</v>
      </c>
      <c r="D27" s="3" t="s">
        <v>3</v>
      </c>
      <c r="E27" s="3" t="s">
        <v>4</v>
      </c>
      <c r="F27" s="3" t="s">
        <v>5</v>
      </c>
      <c r="H27" s="5"/>
      <c r="I27" s="7">
        <f t="shared" si="8"/>
        <v>0</v>
      </c>
      <c r="J27" s="7">
        <f t="shared" si="8"/>
        <v>0</v>
      </c>
      <c r="K27" s="7">
        <f t="shared" si="8"/>
        <v>0</v>
      </c>
      <c r="L27" s="7">
        <f t="shared" si="8"/>
        <v>0</v>
      </c>
      <c r="M27" s="7">
        <f t="shared" si="8"/>
        <v>-0.5</v>
      </c>
      <c r="N27" s="7">
        <f t="shared" si="8"/>
        <v>0</v>
      </c>
      <c r="O27" s="7">
        <f t="shared" si="8"/>
        <v>0.5</v>
      </c>
      <c r="P27" s="7">
        <f t="shared" si="8"/>
        <v>0</v>
      </c>
      <c r="Q27" s="5"/>
      <c r="R27" s="5"/>
      <c r="S27" s="5"/>
    </row>
    <row r="28" spans="3:19" ht="12.75">
      <c r="C28" s="1">
        <f>(1*I$25+$E$25*I$26+$F$25*I$27+$E$25*$E$25*I$28+$E$25*$F$25*I$29+$F$25*$F$25*I$30+$E$25*$E$25*$F$25*I$31+$E$25*$F$25*$F$25*I$32)</f>
        <v>-0.25</v>
      </c>
      <c r="D28" s="1">
        <f>(1*J$25+$E$25*J$26+$F$25*J$27+$E$25*$E$25*J$28+$E$25*$F$25*J$29+$F$25*$F$25*J$30+$E$25*$E$25*$F$25*J$31+$E$25*$F$25*$F$25*J$32)</f>
        <v>-0.25</v>
      </c>
      <c r="E28" s="1">
        <f>(1*K$25+$E$25*K$26+$F$25*K$27+$E$25*$E$25*K$28+$E$25*$F$25*K$29+$F$25*$F$25*K$30+$E$25*$E$25*$F$25*K$31+$E$25*$F$25*$F$25*K$32)</f>
        <v>-0.25</v>
      </c>
      <c r="F28" s="1">
        <f>(1*L$25+$E$25*L$26+$F$25*L$27+$E$25*$E$25*L$28+$E$25*$F$25*L$29+$F$25*$F$25*L$30+$E$25*$E$25*$F$25*L$31+$E$25*$F$25*$F$25*L$32)</f>
        <v>-0.25</v>
      </c>
      <c r="H28" s="5"/>
      <c r="I28" s="7">
        <f t="shared" si="8"/>
        <v>0.25</v>
      </c>
      <c r="J28" s="7">
        <f t="shared" si="8"/>
        <v>0.25</v>
      </c>
      <c r="K28" s="7">
        <f t="shared" si="8"/>
        <v>0.25</v>
      </c>
      <c r="L28" s="7">
        <f t="shared" si="8"/>
        <v>0.25</v>
      </c>
      <c r="M28" s="7">
        <f t="shared" si="8"/>
        <v>-0.5</v>
      </c>
      <c r="N28" s="7">
        <f t="shared" si="8"/>
        <v>0</v>
      </c>
      <c r="O28" s="7">
        <f t="shared" si="8"/>
        <v>-0.5</v>
      </c>
      <c r="P28" s="7">
        <f t="shared" si="8"/>
        <v>0</v>
      </c>
      <c r="Q28" s="5"/>
      <c r="R28" s="5"/>
      <c r="S28" s="5"/>
    </row>
    <row r="29" spans="3:19" ht="15.75">
      <c r="C29" s="3" t="s">
        <v>6</v>
      </c>
      <c r="D29" s="3" t="s">
        <v>7</v>
      </c>
      <c r="E29" s="3" t="s">
        <v>8</v>
      </c>
      <c r="F29" s="3" t="s">
        <v>9</v>
      </c>
      <c r="G29" s="3" t="s">
        <v>13</v>
      </c>
      <c r="H29" s="5"/>
      <c r="I29" s="7">
        <f t="shared" si="8"/>
        <v>0.25</v>
      </c>
      <c r="J29" s="7">
        <f t="shared" si="8"/>
        <v>-0.25</v>
      </c>
      <c r="K29" s="7">
        <f t="shared" si="8"/>
        <v>0.25</v>
      </c>
      <c r="L29" s="7">
        <f t="shared" si="8"/>
        <v>-0.25</v>
      </c>
      <c r="M29" s="7">
        <f t="shared" si="8"/>
        <v>0</v>
      </c>
      <c r="N29" s="7">
        <f t="shared" si="8"/>
        <v>0</v>
      </c>
      <c r="O29" s="7">
        <f t="shared" si="8"/>
        <v>0</v>
      </c>
      <c r="P29" s="7">
        <f t="shared" si="8"/>
        <v>0</v>
      </c>
      <c r="Q29" s="5"/>
      <c r="R29" s="5"/>
      <c r="S29" s="5"/>
    </row>
    <row r="30" spans="3:19" ht="12.75">
      <c r="C30" s="1">
        <f>(1*M$25+$E$25*M$26+$F$25*M$27+$E$25*$E$25*M$28+$E$25*$F$25*M$29+$F$25*$F$25*M$30+$E$25*$E$25*$F$25*M$31+$E$25*$F$25*$F$25*M$32)</f>
        <v>0.5</v>
      </c>
      <c r="D30" s="1">
        <f>(1*N$25+$E$25*N$26+$F$25*N$27+$E$25*$E$25*N$28+$E$25*$F$25*N$29+$F$25*$F$25*N$30+$E$25*$E$25*$F$25*N$31+$E$25*$F$25*$F$25*N$32)</f>
        <v>0.5</v>
      </c>
      <c r="E30" s="1">
        <f>(1*O$25+$E$25*O$26+$F$25*O$27+$E$25*$E$25*O$28+$E$25*$F$25*O$29+$F$25*$F$25*O$30+$E$25*$E$25*$F$25*O$31+$E$25*$F$25*$F$25*O$32)</f>
        <v>0.5</v>
      </c>
      <c r="F30" s="1">
        <f>(1*P$25+$E$25*P$26+$F$25*P$27+$E$25*$E$25*P$28+$E$25*$F$25*P$29+$F$25*$F$25*P$30+$E$25*$E$25*$F$25*P$31+$E$25*$F$25*$F$25*P$32)</f>
        <v>0.5</v>
      </c>
      <c r="G30" s="2">
        <f>SUM(C28:F28)+SUM(C30:F30)</f>
        <v>1</v>
      </c>
      <c r="H30" s="5"/>
      <c r="I30" s="7">
        <f t="shared" si="8"/>
        <v>0.25</v>
      </c>
      <c r="J30" s="7">
        <f t="shared" si="8"/>
        <v>0.25</v>
      </c>
      <c r="K30" s="7">
        <f t="shared" si="8"/>
        <v>0.25</v>
      </c>
      <c r="L30" s="7">
        <f t="shared" si="8"/>
        <v>0.25</v>
      </c>
      <c r="M30" s="7">
        <f t="shared" si="8"/>
        <v>0</v>
      </c>
      <c r="N30" s="7">
        <f t="shared" si="8"/>
        <v>-0.5</v>
      </c>
      <c r="O30" s="7">
        <f t="shared" si="8"/>
        <v>0</v>
      </c>
      <c r="P30" s="7">
        <f t="shared" si="8"/>
        <v>-0.5</v>
      </c>
      <c r="Q30" s="5"/>
      <c r="R30" s="5"/>
      <c r="S30" s="5"/>
    </row>
    <row r="31" spans="8:19" ht="12.75">
      <c r="H31" s="5"/>
      <c r="I31" s="7">
        <f t="shared" si="8"/>
        <v>-0.25</v>
      </c>
      <c r="J31" s="7">
        <f t="shared" si="8"/>
        <v>-0.25</v>
      </c>
      <c r="K31" s="7">
        <f t="shared" si="8"/>
        <v>0.25</v>
      </c>
      <c r="L31" s="7">
        <f t="shared" si="8"/>
        <v>0.25</v>
      </c>
      <c r="M31" s="7">
        <f t="shared" si="8"/>
        <v>0.5</v>
      </c>
      <c r="N31" s="7">
        <f t="shared" si="8"/>
        <v>0</v>
      </c>
      <c r="O31" s="7">
        <f t="shared" si="8"/>
        <v>-0.5</v>
      </c>
      <c r="P31" s="7">
        <f t="shared" si="8"/>
        <v>0</v>
      </c>
      <c r="Q31" s="5"/>
      <c r="R31" s="5"/>
      <c r="S31" s="5"/>
    </row>
    <row r="32" spans="8:19" ht="12.75">
      <c r="H32" s="5"/>
      <c r="I32" s="7">
        <f t="shared" si="8"/>
        <v>-0.25</v>
      </c>
      <c r="J32" s="7">
        <f t="shared" si="8"/>
        <v>0.25</v>
      </c>
      <c r="K32" s="7">
        <f t="shared" si="8"/>
        <v>0.25</v>
      </c>
      <c r="L32" s="7">
        <f t="shared" si="8"/>
        <v>-0.25</v>
      </c>
      <c r="M32" s="7">
        <f t="shared" si="8"/>
        <v>0</v>
      </c>
      <c r="N32" s="7">
        <f t="shared" si="8"/>
        <v>-0.5</v>
      </c>
      <c r="O32" s="7">
        <f t="shared" si="8"/>
        <v>0</v>
      </c>
      <c r="P32" s="7">
        <f>INDEX(MINVERSE($I$15:$P$22),$H11,P$3)</f>
        <v>0.5</v>
      </c>
      <c r="Q32" s="5"/>
      <c r="R32" s="5"/>
      <c r="S32" s="5"/>
    </row>
    <row r="33" spans="8:19" ht="12.75"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8:19" ht="12.75"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8:19" ht="12.75">
      <c r="H35" s="5"/>
      <c r="I35" s="7">
        <f aca="true" t="shared" si="9" ref="I35:I40">INDEX(MMULT($I$15:$P$22,$I$25:$P$32),$H4,I$3)</f>
        <v>1</v>
      </c>
      <c r="J35" s="7">
        <f aca="true" t="shared" si="10" ref="J35:P35">INDEX(MMULT($I$15:$P$22,$I$25:$P$32),$H4,J$3)</f>
        <v>0</v>
      </c>
      <c r="K35" s="7">
        <f t="shared" si="10"/>
        <v>0</v>
      </c>
      <c r="L35" s="7">
        <f t="shared" si="10"/>
        <v>0</v>
      </c>
      <c r="M35" s="7">
        <f t="shared" si="10"/>
        <v>0</v>
      </c>
      <c r="N35" s="7">
        <f t="shared" si="10"/>
        <v>0</v>
      </c>
      <c r="O35" s="7">
        <f t="shared" si="10"/>
        <v>0</v>
      </c>
      <c r="P35" s="7">
        <f t="shared" si="10"/>
        <v>0</v>
      </c>
      <c r="Q35" s="5"/>
      <c r="R35" s="7">
        <f>R25*R15</f>
        <v>1</v>
      </c>
      <c r="S35" s="5"/>
    </row>
    <row r="36" spans="8:19" ht="12.75">
      <c r="H36" s="5"/>
      <c r="I36" s="7">
        <f t="shared" si="9"/>
        <v>0</v>
      </c>
      <c r="J36" s="7">
        <f aca="true" t="shared" si="11" ref="J36:P40">INDEX(MMULT($I$15:$P$22,$I$25:$P$32),$H5,J$3)</f>
        <v>1</v>
      </c>
      <c r="K36" s="7">
        <f t="shared" si="11"/>
        <v>0</v>
      </c>
      <c r="L36" s="7">
        <f t="shared" si="11"/>
        <v>0</v>
      </c>
      <c r="M36" s="7">
        <f t="shared" si="11"/>
        <v>0</v>
      </c>
      <c r="N36" s="7">
        <f t="shared" si="11"/>
        <v>0</v>
      </c>
      <c r="O36" s="7">
        <f t="shared" si="11"/>
        <v>0</v>
      </c>
      <c r="P36" s="7">
        <f t="shared" si="11"/>
        <v>0</v>
      </c>
      <c r="Q36" s="5"/>
      <c r="R36" s="5"/>
      <c r="S36" s="5"/>
    </row>
    <row r="37" spans="8:19" ht="12.75">
      <c r="H37" s="5"/>
      <c r="I37" s="7">
        <f t="shared" si="9"/>
        <v>0</v>
      </c>
      <c r="J37" s="7">
        <f t="shared" si="11"/>
        <v>0</v>
      </c>
      <c r="K37" s="7">
        <f t="shared" si="11"/>
        <v>1</v>
      </c>
      <c r="L37" s="7">
        <f t="shared" si="11"/>
        <v>0</v>
      </c>
      <c r="M37" s="7">
        <f t="shared" si="11"/>
        <v>0</v>
      </c>
      <c r="N37" s="7">
        <f t="shared" si="11"/>
        <v>0</v>
      </c>
      <c r="O37" s="7">
        <f t="shared" si="11"/>
        <v>0</v>
      </c>
      <c r="P37" s="7">
        <f t="shared" si="11"/>
        <v>0</v>
      </c>
      <c r="Q37" s="5"/>
      <c r="R37" s="5"/>
      <c r="S37" s="5"/>
    </row>
    <row r="38" spans="8:19" ht="12.75">
      <c r="H38" s="5"/>
      <c r="I38" s="7">
        <f t="shared" si="9"/>
        <v>0</v>
      </c>
      <c r="J38" s="7">
        <f t="shared" si="11"/>
        <v>0</v>
      </c>
      <c r="K38" s="7">
        <f t="shared" si="11"/>
        <v>0</v>
      </c>
      <c r="L38" s="7">
        <f t="shared" si="11"/>
        <v>1</v>
      </c>
      <c r="M38" s="7">
        <f t="shared" si="11"/>
        <v>0</v>
      </c>
      <c r="N38" s="7">
        <f t="shared" si="11"/>
        <v>0</v>
      </c>
      <c r="O38" s="7">
        <f t="shared" si="11"/>
        <v>0</v>
      </c>
      <c r="P38" s="7">
        <f t="shared" si="11"/>
        <v>0</v>
      </c>
      <c r="Q38" s="5"/>
      <c r="R38" s="5"/>
      <c r="S38" s="5"/>
    </row>
    <row r="39" spans="8:19" ht="12.75">
      <c r="H39" s="5"/>
      <c r="I39" s="7">
        <f t="shared" si="9"/>
        <v>0</v>
      </c>
      <c r="J39" s="7">
        <f t="shared" si="11"/>
        <v>0</v>
      </c>
      <c r="K39" s="7">
        <f t="shared" si="11"/>
        <v>0</v>
      </c>
      <c r="L39" s="7">
        <f t="shared" si="11"/>
        <v>0</v>
      </c>
      <c r="M39" s="7">
        <f t="shared" si="11"/>
        <v>1</v>
      </c>
      <c r="N39" s="7">
        <f t="shared" si="11"/>
        <v>0</v>
      </c>
      <c r="O39" s="7">
        <f t="shared" si="11"/>
        <v>0</v>
      </c>
      <c r="P39" s="7">
        <f t="shared" si="11"/>
        <v>0</v>
      </c>
      <c r="Q39" s="5"/>
      <c r="R39" s="5"/>
      <c r="S39" s="5"/>
    </row>
    <row r="40" spans="8:19" ht="12.75">
      <c r="H40" s="5"/>
      <c r="I40" s="7">
        <f t="shared" si="9"/>
        <v>0</v>
      </c>
      <c r="J40" s="7">
        <f t="shared" si="11"/>
        <v>0</v>
      </c>
      <c r="K40" s="7">
        <f t="shared" si="11"/>
        <v>0</v>
      </c>
      <c r="L40" s="7">
        <f t="shared" si="11"/>
        <v>0</v>
      </c>
      <c r="M40" s="7">
        <f t="shared" si="11"/>
        <v>0</v>
      </c>
      <c r="N40" s="7">
        <f t="shared" si="11"/>
        <v>1</v>
      </c>
      <c r="O40" s="7">
        <f t="shared" si="11"/>
        <v>0</v>
      </c>
      <c r="P40" s="7">
        <f t="shared" si="11"/>
        <v>0</v>
      </c>
      <c r="Q40" s="5"/>
      <c r="R40" s="5"/>
      <c r="S40" s="5"/>
    </row>
    <row r="41" spans="8:19" ht="12.75">
      <c r="H41" s="5"/>
      <c r="I41" s="7">
        <f aca="true" t="shared" si="12" ref="I41:P41">INDEX(MMULT($I$15:$P$22,$I$25:$P$32),$H10,I$3)</f>
        <v>0</v>
      </c>
      <c r="J41" s="7">
        <f t="shared" si="12"/>
        <v>0</v>
      </c>
      <c r="K41" s="7">
        <f t="shared" si="12"/>
        <v>0</v>
      </c>
      <c r="L41" s="7">
        <f t="shared" si="12"/>
        <v>0</v>
      </c>
      <c r="M41" s="7">
        <f t="shared" si="12"/>
        <v>0</v>
      </c>
      <c r="N41" s="7">
        <f t="shared" si="12"/>
        <v>0</v>
      </c>
      <c r="O41" s="7">
        <f t="shared" si="12"/>
        <v>1</v>
      </c>
      <c r="P41" s="7">
        <f t="shared" si="12"/>
        <v>0</v>
      </c>
      <c r="Q41" s="5"/>
      <c r="R41" s="5"/>
      <c r="S41" s="5"/>
    </row>
    <row r="42" spans="8:19" ht="12.75">
      <c r="H42" s="5"/>
      <c r="I42" s="7">
        <f aca="true" t="shared" si="13" ref="I42:O42">INDEX(MMULT($I$15:$P$22,$I$25:$P$32),$H11,I$3)</f>
        <v>0</v>
      </c>
      <c r="J42" s="7">
        <f t="shared" si="13"/>
        <v>0</v>
      </c>
      <c r="K42" s="7">
        <f t="shared" si="13"/>
        <v>0</v>
      </c>
      <c r="L42" s="7">
        <f t="shared" si="13"/>
        <v>0</v>
      </c>
      <c r="M42" s="7">
        <f t="shared" si="13"/>
        <v>0</v>
      </c>
      <c r="N42" s="7">
        <f t="shared" si="13"/>
        <v>0</v>
      </c>
      <c r="O42" s="7">
        <f t="shared" si="13"/>
        <v>0</v>
      </c>
      <c r="P42" s="7">
        <f>INDEX(MMULT($I$15:$P$22,$I$25:$P$32),$H11,P$3)</f>
        <v>1</v>
      </c>
      <c r="Q42" s="5"/>
      <c r="R42" s="5"/>
      <c r="S42" s="5"/>
    </row>
    <row r="43" spans="8:19" ht="12.75"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</sheetData>
  <mergeCells count="2">
    <mergeCell ref="B2:D2"/>
    <mergeCell ref="C25:D25"/>
  </mergeCells>
  <dataValidations count="1">
    <dataValidation type="list" allowBlank="1" showInputMessage="1" showErrorMessage="1" sqref="D16">
      <formula1>$B$5:$B$12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5"/>
  <dimension ref="B2:U44"/>
  <sheetViews>
    <sheetView workbookViewId="0" topLeftCell="A1">
      <selection activeCell="F42" sqref="F42"/>
    </sheetView>
  </sheetViews>
  <sheetFormatPr defaultColWidth="9.00390625" defaultRowHeight="12.75"/>
  <cols>
    <col min="1" max="8" width="9.125" style="1" customWidth="1"/>
    <col min="9" max="9" width="3.00390625" style="1" customWidth="1"/>
    <col min="10" max="18" width="9.125" style="1" customWidth="1"/>
    <col min="19" max="19" width="2.875" style="1" customWidth="1"/>
    <col min="20" max="20" width="9.125" style="1" customWidth="1"/>
    <col min="21" max="21" width="2.875" style="1" customWidth="1"/>
    <col min="22" max="16384" width="9.125" style="1" customWidth="1"/>
  </cols>
  <sheetData>
    <row r="2" spans="2:4" ht="12.75">
      <c r="B2" s="9" t="s">
        <v>21</v>
      </c>
      <c r="C2" s="9"/>
      <c r="D2" s="9"/>
    </row>
    <row r="3" spans="9:18" ht="12.75">
      <c r="I3" s="4"/>
      <c r="J3" s="4">
        <v>1</v>
      </c>
      <c r="K3" s="4">
        <v>2</v>
      </c>
      <c r="L3" s="4">
        <v>3</v>
      </c>
      <c r="M3" s="4">
        <v>4</v>
      </c>
      <c r="N3" s="4">
        <v>5</v>
      </c>
      <c r="O3" s="4">
        <v>6</v>
      </c>
      <c r="P3" s="4">
        <v>7</v>
      </c>
      <c r="Q3" s="4">
        <v>8</v>
      </c>
      <c r="R3" s="4">
        <v>9</v>
      </c>
    </row>
    <row r="4" spans="3:18" ht="12.75">
      <c r="C4" s="3" t="s">
        <v>0</v>
      </c>
      <c r="D4" s="3" t="s">
        <v>1</v>
      </c>
      <c r="I4" s="4">
        <v>1</v>
      </c>
      <c r="J4" s="4"/>
      <c r="K4" s="4"/>
      <c r="L4" s="4"/>
      <c r="M4" s="4"/>
      <c r="N4" s="4"/>
      <c r="O4" s="4"/>
      <c r="P4" s="4"/>
      <c r="Q4" s="4"/>
      <c r="R4" s="4"/>
    </row>
    <row r="5" spans="2:18" ht="12.75">
      <c r="B5" s="1">
        <v>1</v>
      </c>
      <c r="C5" s="1">
        <v>-1</v>
      </c>
      <c r="D5" s="1">
        <v>-1</v>
      </c>
      <c r="I5" s="4">
        <v>2</v>
      </c>
      <c r="J5" s="4"/>
      <c r="K5" s="4"/>
      <c r="L5" s="4"/>
      <c r="M5" s="4"/>
      <c r="N5" s="4"/>
      <c r="O5" s="4"/>
      <c r="P5" s="4"/>
      <c r="Q5" s="4"/>
      <c r="R5" s="4"/>
    </row>
    <row r="6" spans="2:18" ht="12.75">
      <c r="B6" s="1">
        <v>2</v>
      </c>
      <c r="C6" s="1">
        <v>1</v>
      </c>
      <c r="D6" s="1">
        <v>-1</v>
      </c>
      <c r="I6" s="4">
        <v>3</v>
      </c>
      <c r="J6" s="4"/>
      <c r="K6" s="4"/>
      <c r="L6" s="4"/>
      <c r="M6" s="4"/>
      <c r="N6" s="4"/>
      <c r="O6" s="4"/>
      <c r="P6" s="4"/>
      <c r="Q6" s="4"/>
      <c r="R6" s="4"/>
    </row>
    <row r="7" spans="2:18" ht="12.75">
      <c r="B7" s="1">
        <v>3</v>
      </c>
      <c r="C7" s="1">
        <v>1</v>
      </c>
      <c r="D7" s="1">
        <v>1</v>
      </c>
      <c r="I7" s="4">
        <v>4</v>
      </c>
      <c r="J7" s="4"/>
      <c r="K7" s="4"/>
      <c r="L7" s="4"/>
      <c r="M7" s="4"/>
      <c r="N7" s="4"/>
      <c r="O7" s="4"/>
      <c r="P7" s="4"/>
      <c r="Q7" s="4"/>
      <c r="R7" s="4"/>
    </row>
    <row r="8" spans="2:18" ht="12.75">
      <c r="B8" s="1">
        <v>4</v>
      </c>
      <c r="C8" s="1">
        <v>-1</v>
      </c>
      <c r="D8" s="1">
        <v>1</v>
      </c>
      <c r="I8" s="4">
        <v>5</v>
      </c>
      <c r="J8" s="4"/>
      <c r="K8" s="4"/>
      <c r="L8" s="4"/>
      <c r="M8" s="4"/>
      <c r="N8" s="4"/>
      <c r="O8" s="4"/>
      <c r="P8" s="4"/>
      <c r="Q8" s="4"/>
      <c r="R8" s="4"/>
    </row>
    <row r="9" spans="2:18" ht="12.75">
      <c r="B9" s="1">
        <v>5</v>
      </c>
      <c r="C9" s="1">
        <v>0</v>
      </c>
      <c r="D9" s="1">
        <v>-1</v>
      </c>
      <c r="I9" s="4">
        <v>6</v>
      </c>
      <c r="J9" s="4"/>
      <c r="K9" s="4"/>
      <c r="L9" s="4"/>
      <c r="M9" s="4"/>
      <c r="N9" s="4"/>
      <c r="O9" s="4"/>
      <c r="P9" s="4"/>
      <c r="Q9" s="4"/>
      <c r="R9" s="4"/>
    </row>
    <row r="10" spans="2:18" ht="12.75">
      <c r="B10" s="1">
        <v>6</v>
      </c>
      <c r="C10" s="1">
        <v>1</v>
      </c>
      <c r="D10" s="1">
        <v>0</v>
      </c>
      <c r="I10" s="4">
        <v>7</v>
      </c>
      <c r="J10" s="4"/>
      <c r="K10" s="4"/>
      <c r="L10" s="4"/>
      <c r="M10" s="4"/>
      <c r="N10" s="4"/>
      <c r="O10" s="4"/>
      <c r="P10" s="4"/>
      <c r="Q10" s="4"/>
      <c r="R10" s="4"/>
    </row>
    <row r="11" spans="2:18" ht="12.75">
      <c r="B11" s="1">
        <v>7</v>
      </c>
      <c r="C11" s="1">
        <v>0</v>
      </c>
      <c r="D11" s="1">
        <v>1</v>
      </c>
      <c r="I11" s="4">
        <v>8</v>
      </c>
      <c r="J11" s="4"/>
      <c r="K11" s="4"/>
      <c r="L11" s="4"/>
      <c r="M11" s="4"/>
      <c r="N11" s="4"/>
      <c r="O11" s="4"/>
      <c r="P11" s="4"/>
      <c r="Q11" s="4"/>
      <c r="R11" s="4"/>
    </row>
    <row r="12" spans="2:18" ht="12.75">
      <c r="B12" s="1">
        <v>8</v>
      </c>
      <c r="C12" s="1">
        <v>-1</v>
      </c>
      <c r="D12" s="1">
        <v>0</v>
      </c>
      <c r="I12" s="4">
        <v>9</v>
      </c>
      <c r="J12" s="4"/>
      <c r="K12" s="4"/>
      <c r="L12" s="4"/>
      <c r="M12" s="4"/>
      <c r="N12" s="4"/>
      <c r="O12" s="4"/>
      <c r="P12" s="4"/>
      <c r="Q12" s="4"/>
      <c r="R12" s="4"/>
    </row>
    <row r="13" spans="2:21" ht="14.25">
      <c r="B13" s="1">
        <v>9</v>
      </c>
      <c r="C13" s="1">
        <v>0</v>
      </c>
      <c r="D13" s="1">
        <v>0</v>
      </c>
      <c r="J13" s="2">
        <v>1</v>
      </c>
      <c r="K13" s="8" t="s">
        <v>0</v>
      </c>
      <c r="L13" s="8" t="s">
        <v>1</v>
      </c>
      <c r="M13" s="8" t="s">
        <v>20</v>
      </c>
      <c r="N13" s="8" t="s">
        <v>15</v>
      </c>
      <c r="O13" s="8" t="s">
        <v>19</v>
      </c>
      <c r="P13" s="8" t="s">
        <v>16</v>
      </c>
      <c r="Q13" s="8" t="s">
        <v>17</v>
      </c>
      <c r="R13" s="8" t="s">
        <v>18</v>
      </c>
      <c r="S13" s="5"/>
      <c r="T13" s="5"/>
      <c r="U13" s="5"/>
    </row>
    <row r="14" spans="9:21" ht="12.75"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6" t="s">
        <v>12</v>
      </c>
      <c r="U14" s="5"/>
    </row>
    <row r="15" spans="5:21" ht="12.75">
      <c r="E15" s="3" t="s">
        <v>0</v>
      </c>
      <c r="F15" s="3" t="s">
        <v>1</v>
      </c>
      <c r="G15" s="3"/>
      <c r="H15" s="3"/>
      <c r="I15" s="5"/>
      <c r="J15" s="7">
        <f>1</f>
        <v>1</v>
      </c>
      <c r="K15" s="7">
        <f>C5</f>
        <v>-1</v>
      </c>
      <c r="L15" s="7">
        <f>D5</f>
        <v>-1</v>
      </c>
      <c r="M15" s="7">
        <f>C5*C5</f>
        <v>1</v>
      </c>
      <c r="N15" s="7">
        <f>C5*D5</f>
        <v>1</v>
      </c>
      <c r="O15" s="7">
        <f>D5*D5</f>
        <v>1</v>
      </c>
      <c r="P15" s="7">
        <f aca="true" t="shared" si="0" ref="P15:P23">C5*D5*C5</f>
        <v>-1</v>
      </c>
      <c r="Q15" s="7">
        <f aca="true" t="shared" si="1" ref="Q15:Q23">D5*C5*D5</f>
        <v>-1</v>
      </c>
      <c r="R15" s="7">
        <f>D5*C5*C5*D5</f>
        <v>1</v>
      </c>
      <c r="S15" s="5"/>
      <c r="T15" s="7">
        <f>MDETERM(J15:R23)</f>
        <v>-64</v>
      </c>
      <c r="U15" s="5"/>
    </row>
    <row r="16" spans="3:21" ht="12.75">
      <c r="C16" s="3" t="s">
        <v>10</v>
      </c>
      <c r="D16" s="1">
        <v>1</v>
      </c>
      <c r="E16" s="1">
        <f>VLOOKUP(D16,$B$5:$D$13,2)</f>
        <v>-1</v>
      </c>
      <c r="F16" s="1">
        <f>VLOOKUP(D16,$B$5:$D$13,3)</f>
        <v>-1</v>
      </c>
      <c r="I16" s="5"/>
      <c r="J16" s="7">
        <f>1</f>
        <v>1</v>
      </c>
      <c r="K16" s="7">
        <f aca="true" t="shared" si="2" ref="K16:L22">C6</f>
        <v>1</v>
      </c>
      <c r="L16" s="7">
        <f t="shared" si="2"/>
        <v>-1</v>
      </c>
      <c r="M16" s="7">
        <f aca="true" t="shared" si="3" ref="M16:M22">C6*C6</f>
        <v>1</v>
      </c>
      <c r="N16" s="7">
        <f aca="true" t="shared" si="4" ref="N16:N22">C6*D6</f>
        <v>-1</v>
      </c>
      <c r="O16" s="7">
        <f aca="true" t="shared" si="5" ref="O16:O22">D6*D6</f>
        <v>1</v>
      </c>
      <c r="P16" s="7">
        <f t="shared" si="0"/>
        <v>-1</v>
      </c>
      <c r="Q16" s="7">
        <f t="shared" si="1"/>
        <v>1</v>
      </c>
      <c r="R16" s="7">
        <f aca="true" t="shared" si="6" ref="R16:R22">D6*C6*C6*D6</f>
        <v>1</v>
      </c>
      <c r="S16" s="5"/>
      <c r="T16" s="5"/>
      <c r="U16" s="5"/>
    </row>
    <row r="17" spans="3:21" ht="12.75">
      <c r="C17" s="3"/>
      <c r="I17" s="5"/>
      <c r="J17" s="7">
        <f>1</f>
        <v>1</v>
      </c>
      <c r="K17" s="7">
        <f t="shared" si="2"/>
        <v>1</v>
      </c>
      <c r="L17" s="7">
        <f t="shared" si="2"/>
        <v>1</v>
      </c>
      <c r="M17" s="7">
        <f t="shared" si="3"/>
        <v>1</v>
      </c>
      <c r="N17" s="7">
        <f t="shared" si="4"/>
        <v>1</v>
      </c>
      <c r="O17" s="7">
        <f t="shared" si="5"/>
        <v>1</v>
      </c>
      <c r="P17" s="7">
        <f t="shared" si="0"/>
        <v>1</v>
      </c>
      <c r="Q17" s="7">
        <f t="shared" si="1"/>
        <v>1</v>
      </c>
      <c r="R17" s="7">
        <f t="shared" si="6"/>
        <v>1</v>
      </c>
      <c r="S17" s="5"/>
      <c r="T17" s="5"/>
      <c r="U17" s="5"/>
    </row>
    <row r="18" spans="3:21" ht="15.75"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/>
      <c r="I18" s="5"/>
      <c r="J18" s="7">
        <f>1</f>
        <v>1</v>
      </c>
      <c r="K18" s="7">
        <f t="shared" si="2"/>
        <v>-1</v>
      </c>
      <c r="L18" s="7">
        <f t="shared" si="2"/>
        <v>1</v>
      </c>
      <c r="M18" s="7">
        <f t="shared" si="3"/>
        <v>1</v>
      </c>
      <c r="N18" s="7">
        <f t="shared" si="4"/>
        <v>-1</v>
      </c>
      <c r="O18" s="7">
        <f t="shared" si="5"/>
        <v>1</v>
      </c>
      <c r="P18" s="7">
        <f t="shared" si="0"/>
        <v>1</v>
      </c>
      <c r="Q18" s="7">
        <f t="shared" si="1"/>
        <v>-1</v>
      </c>
      <c r="R18" s="7">
        <f t="shared" si="6"/>
        <v>1</v>
      </c>
      <c r="S18" s="5"/>
      <c r="T18" s="5"/>
      <c r="U18" s="5"/>
    </row>
    <row r="19" spans="3:21" ht="12.75">
      <c r="C19" s="1">
        <f>(1*J$25+$E$16*J$26+$F$16*J$27+$E$16*$E$16*J$28+$E$16*$F$16*J$29+$F$16*$F$16*J$30+$E$16*$E$16*$F$16*J$31+$E$16*$F$16*$F$16*J$32+$E$16*$E$16*$F$16*$F$16*J$33)</f>
        <v>1</v>
      </c>
      <c r="D19" s="1">
        <f>(1*K$25+$E$16*K$26+$F$16*K$27+$E$16*$E$16*K$28+$E$16*$F$16*K$29+$F$16*$F$16*K$30+$E$16*$E$16*$F$16*K$31+$E$16*$F$16*$F$16*K$32+$E$16*$E$16*$F$16*$F$16*K$33)</f>
        <v>0</v>
      </c>
      <c r="E19" s="1">
        <f>(1*L$25+$E$16*L$26+$F$16*L$27+$E$16*$E$16*L$28+$E$16*$F$16*L$29+$F$16*$F$16*L$30+$E$16*$E$16*$F$16*L$31+$E$16*$F$16*$F$16*L$32+$E$16*$E$16*$F$16*$F$16*L$33)</f>
        <v>0</v>
      </c>
      <c r="F19" s="1">
        <f>(1*M$25+$E$16*M$26+$F$16*M$27+$E$16*$E$16*M$28+$E$16*$F$16*M$29+$F$16*$F$16*M$30+$E$16*$E$16*$F$16*M$31+$E$16*$F$16*$F$16*M$32+$E$16*$E$16*$F$16*$F$16*M$33)</f>
        <v>0</v>
      </c>
      <c r="G19" s="1">
        <f>(1*N$25+$E$16*N$26+$F$16*N$27+$E$16*$E$16*N$28+$E$16*$F$16*N$29+$F$16*$F$16*N$30+$E$16*$E$16*$F$16*N$31+$E$16*$F$16*$F$16*N$32+$E$16*$E$16*$F$16*$F$16*N$33)</f>
        <v>0</v>
      </c>
      <c r="I19" s="5"/>
      <c r="J19" s="7">
        <f>1</f>
        <v>1</v>
      </c>
      <c r="K19" s="7">
        <f t="shared" si="2"/>
        <v>0</v>
      </c>
      <c r="L19" s="7">
        <f t="shared" si="2"/>
        <v>-1</v>
      </c>
      <c r="M19" s="7">
        <f t="shared" si="3"/>
        <v>0</v>
      </c>
      <c r="N19" s="7">
        <f t="shared" si="4"/>
        <v>0</v>
      </c>
      <c r="O19" s="7">
        <f t="shared" si="5"/>
        <v>1</v>
      </c>
      <c r="P19" s="7">
        <f t="shared" si="0"/>
        <v>0</v>
      </c>
      <c r="Q19" s="7">
        <f t="shared" si="1"/>
        <v>0</v>
      </c>
      <c r="R19" s="7">
        <f t="shared" si="6"/>
        <v>0</v>
      </c>
      <c r="S19" s="5"/>
      <c r="T19" s="5"/>
      <c r="U19" s="5"/>
    </row>
    <row r="20" spans="3:21" ht="15.75">
      <c r="C20" s="3" t="s">
        <v>7</v>
      </c>
      <c r="D20" s="3" t="s">
        <v>8</v>
      </c>
      <c r="E20" s="3" t="s">
        <v>9</v>
      </c>
      <c r="F20" s="3" t="s">
        <v>14</v>
      </c>
      <c r="G20" s="3"/>
      <c r="H20" s="3"/>
      <c r="I20" s="5"/>
      <c r="J20" s="7">
        <f>1</f>
        <v>1</v>
      </c>
      <c r="K20" s="7">
        <f t="shared" si="2"/>
        <v>1</v>
      </c>
      <c r="L20" s="7">
        <f t="shared" si="2"/>
        <v>0</v>
      </c>
      <c r="M20" s="7">
        <f t="shared" si="3"/>
        <v>1</v>
      </c>
      <c r="N20" s="7">
        <f t="shared" si="4"/>
        <v>0</v>
      </c>
      <c r="O20" s="7">
        <f t="shared" si="5"/>
        <v>0</v>
      </c>
      <c r="P20" s="7">
        <f t="shared" si="0"/>
        <v>0</v>
      </c>
      <c r="Q20" s="7">
        <f t="shared" si="1"/>
        <v>0</v>
      </c>
      <c r="R20" s="7">
        <f t="shared" si="6"/>
        <v>0</v>
      </c>
      <c r="S20" s="5"/>
      <c r="T20" s="5"/>
      <c r="U20" s="5"/>
    </row>
    <row r="21" spans="3:21" ht="12.75">
      <c r="C21" s="1">
        <f>(1*O$25+$E$16*O$26+$F$16*O$27+$E$16*$E$16*O$28+$E$16*$F$16*O$29+$F$16*$F$16*O$30+$E$16*$E$16*$F$16*O$31+$E$16*$F$16*$F$16*O$32+$E$16*$E$16*$F$16*$F$16*O$33)</f>
        <v>0</v>
      </c>
      <c r="D21" s="1">
        <f>(1*P$25+$E$16*P$26+$F$16*P$27+$E$16*$E$16*P$28+$E$16*$F$16*P$29+$F$16*$F$16*P$30+$E$16*$E$16*$F$16*P$31+$E$16*$F$16*$F$16*P$32+$E$16*$E$16*$F$16*$F$16*P$33)</f>
        <v>0</v>
      </c>
      <c r="E21" s="1">
        <f>(1*Q$25+$E$16*Q$26+$F$16*Q$27+$E$16*$E$16*Q$28+$E$16*$F$16*Q$29+$F$16*$F$16*Q$30+$E$16*$E$16*$F$16*Q$31+$E$16*$F$16*$F$16*Q$32+$E$16*$E$16*$F$16*$F$16*Q$33)</f>
        <v>0</v>
      </c>
      <c r="F21" s="1">
        <f>(1*R$25+$E$16*R$26+$F$16*R$27+$E$16*$E$16*R$28+$E$16*$F$16*R$29+$F$16*$F$16*R$30+$E$16*$E$16*$F$16*R$31+$E$16*$F$16*$F$16*R$32+$E$16*$E$16*$F$16*$F$16*R$33)</f>
        <v>0</v>
      </c>
      <c r="I21" s="5"/>
      <c r="J21" s="7">
        <f>1</f>
        <v>1</v>
      </c>
      <c r="K21" s="7">
        <f t="shared" si="2"/>
        <v>0</v>
      </c>
      <c r="L21" s="7">
        <f t="shared" si="2"/>
        <v>1</v>
      </c>
      <c r="M21" s="7">
        <f t="shared" si="3"/>
        <v>0</v>
      </c>
      <c r="N21" s="7">
        <f t="shared" si="4"/>
        <v>0</v>
      </c>
      <c r="O21" s="7">
        <f t="shared" si="5"/>
        <v>1</v>
      </c>
      <c r="P21" s="7">
        <f t="shared" si="0"/>
        <v>0</v>
      </c>
      <c r="Q21" s="7">
        <f t="shared" si="1"/>
        <v>0</v>
      </c>
      <c r="R21" s="7">
        <f t="shared" si="6"/>
        <v>0</v>
      </c>
      <c r="S21" s="5"/>
      <c r="T21" s="5"/>
      <c r="U21" s="5"/>
    </row>
    <row r="22" spans="9:21" ht="12.75">
      <c r="I22" s="5"/>
      <c r="J22" s="7">
        <f>1</f>
        <v>1</v>
      </c>
      <c r="K22" s="7">
        <f>C12</f>
        <v>-1</v>
      </c>
      <c r="L22" s="7">
        <f t="shared" si="2"/>
        <v>0</v>
      </c>
      <c r="M22" s="7">
        <f t="shared" si="3"/>
        <v>1</v>
      </c>
      <c r="N22" s="7">
        <f t="shared" si="4"/>
        <v>0</v>
      </c>
      <c r="O22" s="7">
        <f t="shared" si="5"/>
        <v>0</v>
      </c>
      <c r="P22" s="7">
        <f t="shared" si="0"/>
        <v>0</v>
      </c>
      <c r="Q22" s="7">
        <f t="shared" si="1"/>
        <v>0</v>
      </c>
      <c r="R22" s="7">
        <f t="shared" si="6"/>
        <v>0</v>
      </c>
      <c r="S22" s="5"/>
      <c r="T22" s="5"/>
      <c r="U22" s="5"/>
    </row>
    <row r="23" spans="9:21" ht="12.75">
      <c r="I23" s="5"/>
      <c r="J23" s="7">
        <f>1</f>
        <v>1</v>
      </c>
      <c r="K23" s="7">
        <f>C13</f>
        <v>0</v>
      </c>
      <c r="L23" s="7">
        <f>D13</f>
        <v>0</v>
      </c>
      <c r="M23" s="7">
        <f>C13*C13</f>
        <v>0</v>
      </c>
      <c r="N23" s="7">
        <f>C13*D13</f>
        <v>0</v>
      </c>
      <c r="O23" s="7">
        <f>D13*D13</f>
        <v>0</v>
      </c>
      <c r="P23" s="7">
        <f t="shared" si="0"/>
        <v>0</v>
      </c>
      <c r="Q23" s="7">
        <f t="shared" si="1"/>
        <v>0</v>
      </c>
      <c r="R23" s="7">
        <f>D13*C13*C13*D13</f>
        <v>0</v>
      </c>
      <c r="S23" s="5"/>
      <c r="T23" s="5"/>
      <c r="U23" s="5"/>
    </row>
    <row r="24" spans="5:21" ht="12.75">
      <c r="E24" s="3" t="s">
        <v>0</v>
      </c>
      <c r="F24" s="3" t="s">
        <v>1</v>
      </c>
      <c r="G24" s="3"/>
      <c r="H24" s="3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3:21" ht="12.75">
      <c r="C25" s="9" t="s">
        <v>11</v>
      </c>
      <c r="D25" s="9"/>
      <c r="E25" s="1">
        <v>0.9</v>
      </c>
      <c r="F25" s="1">
        <v>0.9</v>
      </c>
      <c r="I25" s="5"/>
      <c r="J25" s="7">
        <f aca="true" t="shared" si="7" ref="J25:J31">INDEX(MINVERSE($J$15:$R$23),$I4,J$3)</f>
        <v>0</v>
      </c>
      <c r="K25" s="7">
        <f aca="true" t="shared" si="8" ref="K25:R25">INDEX(MINVERSE($J$15:$R$23),$I4,K$3)</f>
        <v>0</v>
      </c>
      <c r="L25" s="7">
        <f t="shared" si="8"/>
        <v>0</v>
      </c>
      <c r="M25" s="7">
        <f t="shared" si="8"/>
        <v>0</v>
      </c>
      <c r="N25" s="7">
        <f t="shared" si="8"/>
        <v>0</v>
      </c>
      <c r="O25" s="7">
        <f t="shared" si="8"/>
        <v>0</v>
      </c>
      <c r="P25" s="7">
        <f t="shared" si="8"/>
        <v>0</v>
      </c>
      <c r="Q25" s="7">
        <f t="shared" si="8"/>
        <v>0</v>
      </c>
      <c r="R25" s="7">
        <f t="shared" si="8"/>
        <v>1</v>
      </c>
      <c r="S25" s="5"/>
      <c r="T25" s="7">
        <f>MDETERM(J25:R33)</f>
        <v>-0.015625</v>
      </c>
      <c r="U25" s="5"/>
    </row>
    <row r="26" spans="3:21" ht="12.75">
      <c r="C26" s="3"/>
      <c r="I26" s="5"/>
      <c r="J26" s="7">
        <f t="shared" si="7"/>
        <v>0</v>
      </c>
      <c r="K26" s="7">
        <f aca="true" t="shared" si="9" ref="K26:R31">INDEX(MINVERSE($J$15:$R$23),$I5,K$3)</f>
        <v>0</v>
      </c>
      <c r="L26" s="7">
        <f t="shared" si="9"/>
        <v>0</v>
      </c>
      <c r="M26" s="7">
        <f t="shared" si="9"/>
        <v>0</v>
      </c>
      <c r="N26" s="7">
        <f t="shared" si="9"/>
        <v>0</v>
      </c>
      <c r="O26" s="7">
        <f t="shared" si="9"/>
        <v>0.5</v>
      </c>
      <c r="P26" s="7">
        <f t="shared" si="9"/>
        <v>0</v>
      </c>
      <c r="Q26" s="7">
        <f t="shared" si="9"/>
        <v>-0.5</v>
      </c>
      <c r="R26" s="7">
        <f t="shared" si="9"/>
        <v>0</v>
      </c>
      <c r="S26" s="5"/>
      <c r="T26" s="5"/>
      <c r="U26" s="5"/>
    </row>
    <row r="27" spans="3:21" ht="15.75">
      <c r="C27" s="3" t="s">
        <v>2</v>
      </c>
      <c r="D27" s="3" t="s">
        <v>3</v>
      </c>
      <c r="E27" s="3" t="s">
        <v>4</v>
      </c>
      <c r="F27" s="3" t="s">
        <v>5</v>
      </c>
      <c r="G27" s="3" t="s">
        <v>6</v>
      </c>
      <c r="H27" s="3"/>
      <c r="I27" s="5"/>
      <c r="J27" s="7">
        <f t="shared" si="7"/>
        <v>0</v>
      </c>
      <c r="K27" s="7">
        <f t="shared" si="9"/>
        <v>0</v>
      </c>
      <c r="L27" s="7">
        <f t="shared" si="9"/>
        <v>0</v>
      </c>
      <c r="M27" s="7">
        <f t="shared" si="9"/>
        <v>0</v>
      </c>
      <c r="N27" s="7">
        <f t="shared" si="9"/>
        <v>-0.5</v>
      </c>
      <c r="O27" s="7">
        <f t="shared" si="9"/>
        <v>0</v>
      </c>
      <c r="P27" s="7">
        <f t="shared" si="9"/>
        <v>0.5</v>
      </c>
      <c r="Q27" s="7">
        <f t="shared" si="9"/>
        <v>0</v>
      </c>
      <c r="R27" s="7">
        <f t="shared" si="9"/>
        <v>0</v>
      </c>
      <c r="S27" s="5"/>
      <c r="T27" s="5"/>
      <c r="U27" s="5"/>
    </row>
    <row r="28" spans="3:21" ht="12.75">
      <c r="C28" s="1">
        <f>(1*J$25+$E$25*J$26+$F$25*J$27+$E$25*$E$25*J$28+$E$25*$F$25*J$29+$F$25*$F$25*J$30+$E$25*$E$25*$F$25*J$31+$E$25*$F$25*$F$25*J$32+$E$25*$E$25*$F$25*$F$25*J$33)</f>
        <v>0.002024999999999999</v>
      </c>
      <c r="D28" s="1">
        <f>(1*K$25+$E$25*K$26+$F$25*K$27+$E$25*$E$25*K$28+$E$25*$F$25*K$29+$F$25*$F$25*K$30+$E$25*$E$25*$F$25*K$31+$E$25*$F$25*$F$25*K$32+$E$25*$E$25*$F$25*$F$25*K$33)</f>
        <v>-0.03847499999999998</v>
      </c>
      <c r="E28" s="1">
        <f>(1*L$25+$E$25*L$26+$F$25*L$27+$E$25*$E$25*L$28+$E$25*$F$25*L$29+$F$25*$F$25*L$30+$E$25*$E$25*$F$25*L$31+$E$25*$F$25*$F$25*L$32+$E$25*$E$25*$F$25*$F$25*L$33)</f>
        <v>0.731025</v>
      </c>
      <c r="F28" s="1">
        <f>(1*M$25+$E$25*M$26+$F$25*M$27+$E$25*$E$25*M$28+$E$25*$F$25*M$29+$F$25*$F$25*M$30+$E$25*$E$25*$F$25*M$31+$E$25*$F$25*$F$25*M$32+$E$25*$E$25*$F$25*$F$25*M$33)</f>
        <v>-0.03847499999999998</v>
      </c>
      <c r="G28" s="1">
        <f>(1*N$25+$E$25*N$26+$F$25*N$27+$E$25*$E$25*N$28+$E$25*$F$25*N$29+$F$25*$F$25*N$30+$E$25*$E$25*$F$25*N$31+$E$25*$F$25*$F$25*N$32+$E$25*$E$25*$F$25*$F$25*N$33)</f>
        <v>-0.008550000000000002</v>
      </c>
      <c r="I28" s="5"/>
      <c r="J28" s="7">
        <f t="shared" si="7"/>
        <v>0</v>
      </c>
      <c r="K28" s="7">
        <f t="shared" si="9"/>
        <v>0</v>
      </c>
      <c r="L28" s="7">
        <f t="shared" si="9"/>
        <v>0</v>
      </c>
      <c r="M28" s="7">
        <f t="shared" si="9"/>
        <v>0</v>
      </c>
      <c r="N28" s="7">
        <f t="shared" si="9"/>
        <v>0</v>
      </c>
      <c r="O28" s="7">
        <f t="shared" si="9"/>
        <v>0.5</v>
      </c>
      <c r="P28" s="7">
        <f t="shared" si="9"/>
        <v>0</v>
      </c>
      <c r="Q28" s="7">
        <f t="shared" si="9"/>
        <v>0.5</v>
      </c>
      <c r="R28" s="7">
        <f t="shared" si="9"/>
        <v>-1</v>
      </c>
      <c r="S28" s="5"/>
      <c r="T28" s="5"/>
      <c r="U28" s="5"/>
    </row>
    <row r="29" spans="3:21" ht="15.75">
      <c r="C29" s="3" t="s">
        <v>7</v>
      </c>
      <c r="D29" s="3" t="s">
        <v>8</v>
      </c>
      <c r="E29" s="3" t="s">
        <v>9</v>
      </c>
      <c r="F29" s="3" t="s">
        <v>14</v>
      </c>
      <c r="G29" s="3"/>
      <c r="H29" s="3" t="s">
        <v>13</v>
      </c>
      <c r="I29" s="5"/>
      <c r="J29" s="7">
        <f t="shared" si="7"/>
        <v>0.25</v>
      </c>
      <c r="K29" s="7">
        <f t="shared" si="9"/>
        <v>-0.25</v>
      </c>
      <c r="L29" s="7">
        <f t="shared" si="9"/>
        <v>0.25</v>
      </c>
      <c r="M29" s="7">
        <f t="shared" si="9"/>
        <v>-0.25</v>
      </c>
      <c r="N29" s="7">
        <f t="shared" si="9"/>
        <v>0</v>
      </c>
      <c r="O29" s="7">
        <f t="shared" si="9"/>
        <v>0</v>
      </c>
      <c r="P29" s="7">
        <f t="shared" si="9"/>
        <v>0</v>
      </c>
      <c r="Q29" s="7">
        <f t="shared" si="9"/>
        <v>0</v>
      </c>
      <c r="R29" s="7">
        <f t="shared" si="9"/>
        <v>0</v>
      </c>
      <c r="S29" s="5"/>
      <c r="T29" s="5"/>
      <c r="U29" s="5"/>
    </row>
    <row r="30" spans="3:21" ht="12.75">
      <c r="C30" s="1">
        <f>(1*O$25+$E$25*O$26+$F$25*O$27+$E$25*$E$25*O$28+$E$25*$F$25*O$29+$F$25*$F$25*O$30+$E$25*$E$25*$F$25*O$31+$E$25*$F$25*$F$25*O$32+$E$25*$E$25*$F$25*$F$25*O$33)</f>
        <v>0.16244999999999987</v>
      </c>
      <c r="D30" s="1">
        <f>(1*P$25+$E$25*P$26+$F$25*P$27+$E$25*$E$25*P$28+$E$25*$F$25*P$29+$F$25*$F$25*P$30+$E$25*$E$25*$F$25*P$31+$E$25*$F$25*$F$25*P$32+$E$25*$E$25*$F$25*$F$25*P$33)</f>
        <v>0.16244999999999987</v>
      </c>
      <c r="E30" s="1">
        <f>(1*Q$25+$E$25*Q$26+$F$25*Q$27+$E$25*$E$25*Q$28+$E$25*$F$25*Q$29+$F$25*$F$25*Q$30+$E$25*$E$25*$F$25*Q$31+$E$25*$F$25*$F$25*Q$32+$E$25*$E$25*$F$25*$F$25*Q$33)</f>
        <v>-0.008550000000000002</v>
      </c>
      <c r="F30" s="1">
        <f>(1*R$25+$E$25*R$26+$F$25*R$27+$E$25*$E$25*R$28+$E$25*$F$25*R$29+$F$25*$F$25*R$30+$E$25*$E$25*$F$25*R$31+$E$25*$F$25*$F$25*R$32+$E$25*$E$25*$F$25*$F$25*R$33)</f>
        <v>0.03610000000000002</v>
      </c>
      <c r="H30" s="2">
        <f>SUM(C28:G28)+SUM(C30:F30)</f>
        <v>0.9999999999999998</v>
      </c>
      <c r="I30" s="5"/>
      <c r="J30" s="7">
        <f t="shared" si="7"/>
        <v>0</v>
      </c>
      <c r="K30" s="7">
        <f t="shared" si="9"/>
        <v>0</v>
      </c>
      <c r="L30" s="7">
        <f t="shared" si="9"/>
        <v>0</v>
      </c>
      <c r="M30" s="7">
        <f t="shared" si="9"/>
        <v>0</v>
      </c>
      <c r="N30" s="7">
        <f t="shared" si="9"/>
        <v>0.5</v>
      </c>
      <c r="O30" s="7">
        <f t="shared" si="9"/>
        <v>0</v>
      </c>
      <c r="P30" s="7">
        <f t="shared" si="9"/>
        <v>0.5</v>
      </c>
      <c r="Q30" s="7">
        <f t="shared" si="9"/>
        <v>0</v>
      </c>
      <c r="R30" s="7">
        <f t="shared" si="9"/>
        <v>-1</v>
      </c>
      <c r="S30" s="5"/>
      <c r="T30" s="5"/>
      <c r="U30" s="5"/>
    </row>
    <row r="31" spans="9:21" ht="12.75">
      <c r="I31" s="5"/>
      <c r="J31" s="7">
        <f t="shared" si="7"/>
        <v>-0.25</v>
      </c>
      <c r="K31" s="7">
        <f t="shared" si="9"/>
        <v>-0.25</v>
      </c>
      <c r="L31" s="7">
        <f t="shared" si="9"/>
        <v>0.25</v>
      </c>
      <c r="M31" s="7">
        <f t="shared" si="9"/>
        <v>0.25</v>
      </c>
      <c r="N31" s="7">
        <f t="shared" si="9"/>
        <v>0.5</v>
      </c>
      <c r="O31" s="7">
        <f t="shared" si="9"/>
        <v>0</v>
      </c>
      <c r="P31" s="7">
        <f t="shared" si="9"/>
        <v>-0.5</v>
      </c>
      <c r="Q31" s="7">
        <f t="shared" si="9"/>
        <v>0</v>
      </c>
      <c r="R31" s="7">
        <f t="shared" si="9"/>
        <v>0</v>
      </c>
      <c r="S31" s="5"/>
      <c r="T31" s="5"/>
      <c r="U31" s="5"/>
    </row>
    <row r="32" spans="9:21" ht="12.75">
      <c r="I32" s="5"/>
      <c r="J32" s="7">
        <f aca="true" t="shared" si="10" ref="J32:R32">INDEX(MINVERSE($J$15:$R$23),$I11,J$3)</f>
        <v>-0.25</v>
      </c>
      <c r="K32" s="7">
        <f t="shared" si="10"/>
        <v>0.25</v>
      </c>
      <c r="L32" s="7">
        <f t="shared" si="10"/>
        <v>0.25</v>
      </c>
      <c r="M32" s="7">
        <f t="shared" si="10"/>
        <v>-0.25</v>
      </c>
      <c r="N32" s="7">
        <f t="shared" si="10"/>
        <v>0</v>
      </c>
      <c r="O32" s="7">
        <f t="shared" si="10"/>
        <v>-0.5</v>
      </c>
      <c r="P32" s="7">
        <f t="shared" si="10"/>
        <v>0</v>
      </c>
      <c r="Q32" s="7">
        <f t="shared" si="10"/>
        <v>0.5</v>
      </c>
      <c r="R32" s="7">
        <f t="shared" si="10"/>
        <v>0</v>
      </c>
      <c r="S32" s="5"/>
      <c r="T32" s="5"/>
      <c r="U32" s="5"/>
    </row>
    <row r="33" spans="9:21" ht="12.75">
      <c r="I33" s="5"/>
      <c r="J33" s="7">
        <f aca="true" t="shared" si="11" ref="J33:Q33">INDEX(MINVERSE($J$15:$R$23),$I12,J$3)</f>
        <v>0.25</v>
      </c>
      <c r="K33" s="7">
        <f t="shared" si="11"/>
        <v>0.25</v>
      </c>
      <c r="L33" s="7">
        <f t="shared" si="11"/>
        <v>0.25</v>
      </c>
      <c r="M33" s="7">
        <f t="shared" si="11"/>
        <v>0.25</v>
      </c>
      <c r="N33" s="7">
        <f t="shared" si="11"/>
        <v>-0.5</v>
      </c>
      <c r="O33" s="7">
        <f t="shared" si="11"/>
        <v>-0.5</v>
      </c>
      <c r="P33" s="7">
        <f t="shared" si="11"/>
        <v>-0.5</v>
      </c>
      <c r="Q33" s="7">
        <f t="shared" si="11"/>
        <v>-0.5</v>
      </c>
      <c r="R33" s="7">
        <f>INDEX(MINVERSE($J$15:$R$23),$I12,R$3)</f>
        <v>1</v>
      </c>
      <c r="S33" s="5"/>
      <c r="T33" s="5"/>
      <c r="U33" s="5"/>
    </row>
    <row r="34" spans="9:21" ht="12.75"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9:21" ht="12.75">
      <c r="I35" s="5"/>
      <c r="J35" s="7">
        <f aca="true" t="shared" si="12" ref="J35:J41">INDEX(MMULT($J$15:$R$23,$J$25:$R$33),$I4,J$3)</f>
        <v>1</v>
      </c>
      <c r="K35" s="7">
        <f aca="true" t="shared" si="13" ref="K35:R35">INDEX(MMULT($J$15:$R$23,$J$25:$R$33),$I4,K$3)</f>
        <v>0</v>
      </c>
      <c r="L35" s="7">
        <f t="shared" si="13"/>
        <v>0</v>
      </c>
      <c r="M35" s="7">
        <f t="shared" si="13"/>
        <v>0</v>
      </c>
      <c r="N35" s="7">
        <f t="shared" si="13"/>
        <v>0</v>
      </c>
      <c r="O35" s="7">
        <f t="shared" si="13"/>
        <v>0</v>
      </c>
      <c r="P35" s="7">
        <f t="shared" si="13"/>
        <v>0</v>
      </c>
      <c r="Q35" s="7">
        <f t="shared" si="13"/>
        <v>0</v>
      </c>
      <c r="R35" s="7">
        <f t="shared" si="13"/>
        <v>0</v>
      </c>
      <c r="S35" s="5"/>
      <c r="T35" s="7">
        <f>T25*T15</f>
        <v>1</v>
      </c>
      <c r="U35" s="5"/>
    </row>
    <row r="36" spans="9:21" ht="12.75">
      <c r="I36" s="5"/>
      <c r="J36" s="7">
        <f t="shared" si="12"/>
        <v>0</v>
      </c>
      <c r="K36" s="7">
        <f aca="true" t="shared" si="14" ref="K36:R41">INDEX(MMULT($J$15:$R$23,$J$25:$R$33),$I5,K$3)</f>
        <v>1</v>
      </c>
      <c r="L36" s="7">
        <f t="shared" si="14"/>
        <v>0</v>
      </c>
      <c r="M36" s="7">
        <f t="shared" si="14"/>
        <v>0</v>
      </c>
      <c r="N36" s="7">
        <f t="shared" si="14"/>
        <v>0</v>
      </c>
      <c r="O36" s="7">
        <f t="shared" si="14"/>
        <v>0</v>
      </c>
      <c r="P36" s="7">
        <f t="shared" si="14"/>
        <v>0</v>
      </c>
      <c r="Q36" s="7">
        <f t="shared" si="14"/>
        <v>0</v>
      </c>
      <c r="R36" s="7">
        <f t="shared" si="14"/>
        <v>0</v>
      </c>
      <c r="S36" s="5"/>
      <c r="T36" s="5"/>
      <c r="U36" s="5"/>
    </row>
    <row r="37" spans="9:21" ht="12.75">
      <c r="I37" s="5"/>
      <c r="J37" s="7">
        <f t="shared" si="12"/>
        <v>0</v>
      </c>
      <c r="K37" s="7">
        <f t="shared" si="14"/>
        <v>0</v>
      </c>
      <c r="L37" s="7">
        <f t="shared" si="14"/>
        <v>1</v>
      </c>
      <c r="M37" s="7">
        <f t="shared" si="14"/>
        <v>0</v>
      </c>
      <c r="N37" s="7">
        <f t="shared" si="14"/>
        <v>0</v>
      </c>
      <c r="O37" s="7">
        <f t="shared" si="14"/>
        <v>0</v>
      </c>
      <c r="P37" s="7">
        <f t="shared" si="14"/>
        <v>0</v>
      </c>
      <c r="Q37" s="7">
        <f t="shared" si="14"/>
        <v>0</v>
      </c>
      <c r="R37" s="7">
        <f t="shared" si="14"/>
        <v>0</v>
      </c>
      <c r="S37" s="5"/>
      <c r="T37" s="5"/>
      <c r="U37" s="5"/>
    </row>
    <row r="38" spans="9:21" ht="12.75">
      <c r="I38" s="5"/>
      <c r="J38" s="7">
        <f t="shared" si="12"/>
        <v>0</v>
      </c>
      <c r="K38" s="7">
        <f t="shared" si="14"/>
        <v>0</v>
      </c>
      <c r="L38" s="7">
        <f t="shared" si="14"/>
        <v>0</v>
      </c>
      <c r="M38" s="7">
        <f t="shared" si="14"/>
        <v>1</v>
      </c>
      <c r="N38" s="7">
        <f t="shared" si="14"/>
        <v>0</v>
      </c>
      <c r="O38" s="7">
        <f t="shared" si="14"/>
        <v>0</v>
      </c>
      <c r="P38" s="7">
        <f t="shared" si="14"/>
        <v>0</v>
      </c>
      <c r="Q38" s="7">
        <f t="shared" si="14"/>
        <v>0</v>
      </c>
      <c r="R38" s="7">
        <f t="shared" si="14"/>
        <v>0</v>
      </c>
      <c r="S38" s="5"/>
      <c r="T38" s="5"/>
      <c r="U38" s="5"/>
    </row>
    <row r="39" spans="9:21" ht="12.75">
      <c r="I39" s="5"/>
      <c r="J39" s="7">
        <f t="shared" si="12"/>
        <v>0</v>
      </c>
      <c r="K39" s="7">
        <f t="shared" si="14"/>
        <v>0</v>
      </c>
      <c r="L39" s="7">
        <f t="shared" si="14"/>
        <v>0</v>
      </c>
      <c r="M39" s="7">
        <f t="shared" si="14"/>
        <v>0</v>
      </c>
      <c r="N39" s="7">
        <f t="shared" si="14"/>
        <v>1</v>
      </c>
      <c r="O39" s="7">
        <f t="shared" si="14"/>
        <v>0</v>
      </c>
      <c r="P39" s="7">
        <f t="shared" si="14"/>
        <v>0</v>
      </c>
      <c r="Q39" s="7">
        <f t="shared" si="14"/>
        <v>0</v>
      </c>
      <c r="R39" s="7">
        <f t="shared" si="14"/>
        <v>0</v>
      </c>
      <c r="S39" s="5"/>
      <c r="T39" s="5"/>
      <c r="U39" s="5"/>
    </row>
    <row r="40" spans="9:21" ht="12.75">
      <c r="I40" s="5"/>
      <c r="J40" s="7">
        <f t="shared" si="12"/>
        <v>0</v>
      </c>
      <c r="K40" s="7">
        <f t="shared" si="14"/>
        <v>0</v>
      </c>
      <c r="L40" s="7">
        <f t="shared" si="14"/>
        <v>0</v>
      </c>
      <c r="M40" s="7">
        <f t="shared" si="14"/>
        <v>0</v>
      </c>
      <c r="N40" s="7">
        <f t="shared" si="14"/>
        <v>0</v>
      </c>
      <c r="O40" s="7">
        <f t="shared" si="14"/>
        <v>1</v>
      </c>
      <c r="P40" s="7">
        <f t="shared" si="14"/>
        <v>0</v>
      </c>
      <c r="Q40" s="7">
        <f t="shared" si="14"/>
        <v>0</v>
      </c>
      <c r="R40" s="7">
        <f t="shared" si="14"/>
        <v>0</v>
      </c>
      <c r="S40" s="5"/>
      <c r="T40" s="5"/>
      <c r="U40" s="5"/>
    </row>
    <row r="41" spans="9:21" ht="12.75">
      <c r="I41" s="5"/>
      <c r="J41" s="7">
        <f t="shared" si="12"/>
        <v>0</v>
      </c>
      <c r="K41" s="7">
        <f t="shared" si="14"/>
        <v>0</v>
      </c>
      <c r="L41" s="7">
        <f t="shared" si="14"/>
        <v>0</v>
      </c>
      <c r="M41" s="7">
        <f t="shared" si="14"/>
        <v>0</v>
      </c>
      <c r="N41" s="7">
        <f t="shared" si="14"/>
        <v>0</v>
      </c>
      <c r="O41" s="7">
        <f t="shared" si="14"/>
        <v>0</v>
      </c>
      <c r="P41" s="7">
        <f t="shared" si="14"/>
        <v>1</v>
      </c>
      <c r="Q41" s="7">
        <f t="shared" si="14"/>
        <v>0</v>
      </c>
      <c r="R41" s="7">
        <f t="shared" si="14"/>
        <v>0</v>
      </c>
      <c r="S41" s="5"/>
      <c r="T41" s="5"/>
      <c r="U41" s="5"/>
    </row>
    <row r="42" spans="9:21" ht="12.75">
      <c r="I42" s="5"/>
      <c r="J42" s="7">
        <f aca="true" t="shared" si="15" ref="J42:R42">INDEX(MMULT($J$15:$R$23,$J$25:$R$33),$I11,J$3)</f>
        <v>0</v>
      </c>
      <c r="K42" s="7">
        <f t="shared" si="15"/>
        <v>0</v>
      </c>
      <c r="L42" s="7">
        <f t="shared" si="15"/>
        <v>0</v>
      </c>
      <c r="M42" s="7">
        <f t="shared" si="15"/>
        <v>0</v>
      </c>
      <c r="N42" s="7">
        <f t="shared" si="15"/>
        <v>0</v>
      </c>
      <c r="O42" s="7">
        <f t="shared" si="15"/>
        <v>0</v>
      </c>
      <c r="P42" s="7">
        <f t="shared" si="15"/>
        <v>0</v>
      </c>
      <c r="Q42" s="7">
        <f t="shared" si="15"/>
        <v>1</v>
      </c>
      <c r="R42" s="7">
        <f t="shared" si="15"/>
        <v>0</v>
      </c>
      <c r="S42" s="5"/>
      <c r="T42" s="5"/>
      <c r="U42" s="5"/>
    </row>
    <row r="43" spans="9:21" ht="12.75">
      <c r="I43" s="5"/>
      <c r="J43" s="7">
        <f aca="true" t="shared" si="16" ref="J43:Q43">INDEX(MMULT($J$15:$R$23,$J$25:$R$33),$I12,J$3)</f>
        <v>0</v>
      </c>
      <c r="K43" s="7">
        <f t="shared" si="16"/>
        <v>0</v>
      </c>
      <c r="L43" s="7">
        <f t="shared" si="16"/>
        <v>0</v>
      </c>
      <c r="M43" s="7">
        <f t="shared" si="16"/>
        <v>0</v>
      </c>
      <c r="N43" s="7">
        <f t="shared" si="16"/>
        <v>0</v>
      </c>
      <c r="O43" s="7">
        <f t="shared" si="16"/>
        <v>0</v>
      </c>
      <c r="P43" s="7">
        <f t="shared" si="16"/>
        <v>0</v>
      </c>
      <c r="Q43" s="7">
        <f t="shared" si="16"/>
        <v>0</v>
      </c>
      <c r="R43" s="7">
        <f>INDEX(MMULT($J$15:$R$23,$J$25:$R$33),$I12,R$3)</f>
        <v>1</v>
      </c>
      <c r="S43" s="5"/>
      <c r="T43" s="5"/>
      <c r="U43" s="5"/>
    </row>
    <row r="44" spans="9:21" ht="12.75"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</sheetData>
  <mergeCells count="2">
    <mergeCell ref="B2:D2"/>
    <mergeCell ref="C25:D25"/>
  </mergeCells>
  <dataValidations count="1">
    <dataValidation type="list" allowBlank="1" showInputMessage="1" showErrorMessage="1" sqref="D16">
      <formula1>$B$5:$B$13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3"/>
  <dimension ref="B1:O33"/>
  <sheetViews>
    <sheetView tabSelected="1" workbookViewId="0" topLeftCell="A1">
      <selection activeCell="P42" sqref="P42"/>
    </sheetView>
  </sheetViews>
  <sheetFormatPr defaultColWidth="9.00390625" defaultRowHeight="12.75"/>
  <cols>
    <col min="1" max="6" width="9.125" style="1" customWidth="1"/>
    <col min="7" max="7" width="16.625" style="1" customWidth="1"/>
    <col min="8" max="8" width="3.00390625" style="1" customWidth="1"/>
    <col min="9" max="12" width="9.125" style="1" customWidth="1"/>
    <col min="13" max="13" width="2.875" style="1" customWidth="1"/>
    <col min="14" max="14" width="9.125" style="1" customWidth="1"/>
    <col min="15" max="15" width="2.875" style="1" customWidth="1"/>
    <col min="16" max="16384" width="9.125" style="1" customWidth="1"/>
  </cols>
  <sheetData>
    <row r="1" spans="8:12" ht="12.75">
      <c r="H1" s="4"/>
      <c r="I1" s="4">
        <v>1</v>
      </c>
      <c r="J1" s="4">
        <v>2</v>
      </c>
      <c r="K1" s="4">
        <v>3</v>
      </c>
      <c r="L1" s="4">
        <v>4</v>
      </c>
    </row>
    <row r="2" spans="8:12" ht="12.75">
      <c r="H2" s="4">
        <v>1</v>
      </c>
      <c r="I2" s="4"/>
      <c r="J2" s="4"/>
      <c r="K2" s="4"/>
      <c r="L2" s="4"/>
    </row>
    <row r="3" spans="8:12" ht="12.75">
      <c r="H3" s="4">
        <v>2</v>
      </c>
      <c r="I3" s="4"/>
      <c r="J3" s="4"/>
      <c r="K3" s="4"/>
      <c r="L3" s="4"/>
    </row>
    <row r="4" spans="8:12" ht="12.75">
      <c r="H4" s="4">
        <v>3</v>
      </c>
      <c r="I4" s="4"/>
      <c r="J4" s="4"/>
      <c r="K4" s="4"/>
      <c r="L4" s="4"/>
    </row>
    <row r="5" spans="3:12" ht="12.75">
      <c r="C5" s="9" t="s">
        <v>21</v>
      </c>
      <c r="D5" s="9"/>
      <c r="E5" s="9"/>
      <c r="H5" s="4">
        <v>4</v>
      </c>
      <c r="I5" s="4"/>
      <c r="J5" s="4"/>
      <c r="K5" s="4"/>
      <c r="L5" s="4"/>
    </row>
    <row r="6" spans="3:15" ht="12.75">
      <c r="C6" s="3" t="s">
        <v>23</v>
      </c>
      <c r="I6" s="2">
        <v>1</v>
      </c>
      <c r="J6" s="8" t="s">
        <v>0</v>
      </c>
      <c r="K6" s="8" t="s">
        <v>1</v>
      </c>
      <c r="L6" s="8" t="s">
        <v>22</v>
      </c>
      <c r="M6" s="5"/>
      <c r="N6" s="5"/>
      <c r="O6" s="5"/>
    </row>
    <row r="7" spans="4:15" ht="12.75">
      <c r="D7" s="8" t="s">
        <v>0</v>
      </c>
      <c r="E7" s="8" t="s">
        <v>1</v>
      </c>
      <c r="F7" s="8" t="s">
        <v>22</v>
      </c>
      <c r="H7" s="5"/>
      <c r="I7" s="5"/>
      <c r="J7" s="5"/>
      <c r="K7" s="5"/>
      <c r="L7" s="5"/>
      <c r="M7" s="5"/>
      <c r="N7" s="6" t="s">
        <v>12</v>
      </c>
      <c r="O7" s="5"/>
    </row>
    <row r="8" spans="3:15" ht="12.75">
      <c r="C8" s="1">
        <v>1</v>
      </c>
      <c r="D8" s="1">
        <v>0</v>
      </c>
      <c r="E8" s="1">
        <v>0</v>
      </c>
      <c r="F8" s="1">
        <v>0</v>
      </c>
      <c r="H8" s="5"/>
      <c r="I8" s="7">
        <v>1</v>
      </c>
      <c r="J8" s="7">
        <f aca="true" t="shared" si="0" ref="J8:K11">D8</f>
        <v>0</v>
      </c>
      <c r="K8" s="7">
        <f t="shared" si="0"/>
        <v>0</v>
      </c>
      <c r="L8" s="7">
        <f>E8*D8</f>
        <v>0</v>
      </c>
      <c r="M8" s="5"/>
      <c r="N8" s="7">
        <f>MDETERM(I8:L11)</f>
        <v>1</v>
      </c>
      <c r="O8" s="5"/>
    </row>
    <row r="9" spans="3:15" ht="12.75">
      <c r="C9" s="1">
        <v>2</v>
      </c>
      <c r="D9" s="1">
        <v>1</v>
      </c>
      <c r="E9" s="1">
        <v>0</v>
      </c>
      <c r="F9" s="1">
        <v>0</v>
      </c>
      <c r="H9" s="5"/>
      <c r="I9" s="7">
        <v>1</v>
      </c>
      <c r="J9" s="7">
        <f t="shared" si="0"/>
        <v>1</v>
      </c>
      <c r="K9" s="7">
        <f t="shared" si="0"/>
        <v>0</v>
      </c>
      <c r="L9" s="7">
        <f>E9*D9</f>
        <v>0</v>
      </c>
      <c r="M9" s="5"/>
      <c r="N9" s="5"/>
      <c r="O9" s="5"/>
    </row>
    <row r="10" spans="3:15" ht="12.75">
      <c r="C10" s="1">
        <v>3</v>
      </c>
      <c r="D10" s="1">
        <v>0</v>
      </c>
      <c r="E10" s="1">
        <v>1</v>
      </c>
      <c r="F10" s="1">
        <v>0</v>
      </c>
      <c r="H10" s="5"/>
      <c r="I10" s="7">
        <v>1</v>
      </c>
      <c r="J10" s="7">
        <f t="shared" si="0"/>
        <v>0</v>
      </c>
      <c r="K10" s="7">
        <f t="shared" si="0"/>
        <v>1</v>
      </c>
      <c r="L10" s="7">
        <f>E10*D10</f>
        <v>0</v>
      </c>
      <c r="M10" s="5"/>
      <c r="N10" s="5"/>
      <c r="O10" s="5"/>
    </row>
    <row r="11" spans="3:15" ht="12.75">
      <c r="C11" s="1">
        <v>4</v>
      </c>
      <c r="D11" s="1">
        <v>0</v>
      </c>
      <c r="E11" s="1">
        <v>0</v>
      </c>
      <c r="F11" s="1">
        <v>1</v>
      </c>
      <c r="H11" s="5"/>
      <c r="I11" s="7">
        <v>1</v>
      </c>
      <c r="J11" s="7">
        <f t="shared" si="0"/>
        <v>0</v>
      </c>
      <c r="K11" s="7">
        <f t="shared" si="0"/>
        <v>0</v>
      </c>
      <c r="L11" s="7">
        <v>1</v>
      </c>
      <c r="M11" s="5"/>
      <c r="N11" s="5"/>
      <c r="O11" s="5"/>
    </row>
    <row r="12" spans="8:15" ht="12.75">
      <c r="H12" s="5"/>
      <c r="I12" s="5"/>
      <c r="J12" s="5"/>
      <c r="K12" s="5"/>
      <c r="L12" s="5"/>
      <c r="M12" s="5"/>
      <c r="N12" s="5"/>
      <c r="O12" s="5"/>
    </row>
    <row r="13" spans="4:15" ht="12.75">
      <c r="D13" s="8" t="s">
        <v>0</v>
      </c>
      <c r="E13" s="8" t="s">
        <v>1</v>
      </c>
      <c r="F13" s="8" t="s">
        <v>22</v>
      </c>
      <c r="H13" s="5"/>
      <c r="I13" s="5"/>
      <c r="J13" s="5"/>
      <c r="K13" s="5"/>
      <c r="L13" s="5"/>
      <c r="M13" s="5"/>
      <c r="N13" s="5"/>
      <c r="O13" s="5"/>
    </row>
    <row r="14" spans="2:15" ht="12.75">
      <c r="B14" s="3" t="s">
        <v>10</v>
      </c>
      <c r="C14" s="1">
        <v>3</v>
      </c>
      <c r="D14" s="1">
        <f>VLOOKUP(C14,$C$8:$E$11,2)</f>
        <v>0</v>
      </c>
      <c r="E14" s="1">
        <f>VLOOKUP(C14,$C$8:$E$11,3)</f>
        <v>1</v>
      </c>
      <c r="F14" s="1">
        <v>0</v>
      </c>
      <c r="H14" s="5"/>
      <c r="I14" s="7">
        <f aca="true" t="shared" si="1" ref="I14:L17">INDEX(MINVERSE($I$8:$L$11),$H2,I$1)</f>
        <v>1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5"/>
      <c r="N14" s="7">
        <f>MDETERM(I14:L17)</f>
        <v>1</v>
      </c>
      <c r="O14" s="5"/>
    </row>
    <row r="15" spans="2:15" ht="12.75">
      <c r="B15" s="3"/>
      <c r="H15" s="5"/>
      <c r="I15" s="7">
        <f t="shared" si="1"/>
        <v>-1</v>
      </c>
      <c r="J15" s="7">
        <f t="shared" si="1"/>
        <v>1</v>
      </c>
      <c r="K15" s="7">
        <f t="shared" si="1"/>
        <v>0</v>
      </c>
      <c r="L15" s="7">
        <f t="shared" si="1"/>
        <v>0</v>
      </c>
      <c r="M15" s="5"/>
      <c r="N15" s="5"/>
      <c r="O15" s="5"/>
    </row>
    <row r="16" spans="2:15" ht="15.75">
      <c r="B16" s="3" t="s">
        <v>2</v>
      </c>
      <c r="C16" s="3" t="s">
        <v>3</v>
      </c>
      <c r="D16" s="3" t="s">
        <v>4</v>
      </c>
      <c r="E16" s="3" t="s">
        <v>5</v>
      </c>
      <c r="F16" s="3"/>
      <c r="H16" s="5"/>
      <c r="I16" s="7">
        <f t="shared" si="1"/>
        <v>-1</v>
      </c>
      <c r="J16" s="7">
        <f t="shared" si="1"/>
        <v>0</v>
      </c>
      <c r="K16" s="7">
        <f t="shared" si="1"/>
        <v>1</v>
      </c>
      <c r="L16" s="7">
        <f t="shared" si="1"/>
        <v>0</v>
      </c>
      <c r="M16" s="5"/>
      <c r="N16" s="5"/>
      <c r="O16" s="5"/>
    </row>
    <row r="17" spans="2:15" ht="12.75">
      <c r="B17" s="1">
        <f>1-D10-E10-F10</f>
        <v>0</v>
      </c>
      <c r="C17" s="1">
        <f>D10</f>
        <v>0</v>
      </c>
      <c r="D17" s="1">
        <f>E10</f>
        <v>1</v>
      </c>
      <c r="E17" s="1">
        <f>F10</f>
        <v>0</v>
      </c>
      <c r="H17" s="5"/>
      <c r="I17" s="7">
        <f t="shared" si="1"/>
        <v>-1</v>
      </c>
      <c r="J17" s="7">
        <f t="shared" si="1"/>
        <v>0</v>
      </c>
      <c r="K17" s="7">
        <f t="shared" si="1"/>
        <v>0</v>
      </c>
      <c r="L17" s="7">
        <f t="shared" si="1"/>
        <v>1</v>
      </c>
      <c r="M17" s="5"/>
      <c r="N17" s="5"/>
      <c r="O17" s="5"/>
    </row>
    <row r="18" spans="8:15" ht="12.75">
      <c r="H18" s="5"/>
      <c r="I18" s="5"/>
      <c r="J18" s="5"/>
      <c r="K18" s="5"/>
      <c r="L18" s="5"/>
      <c r="M18" s="5"/>
      <c r="N18" s="5"/>
      <c r="O18" s="5"/>
    </row>
    <row r="19" spans="8:15" ht="12.75">
      <c r="H19" s="5"/>
      <c r="I19" s="5"/>
      <c r="J19" s="5"/>
      <c r="K19" s="5"/>
      <c r="L19" s="5"/>
      <c r="M19" s="5"/>
      <c r="N19" s="5"/>
      <c r="O19" s="5"/>
    </row>
    <row r="20" spans="8:15" ht="12.75">
      <c r="H20" s="5"/>
      <c r="I20" s="7">
        <f aca="true" t="shared" si="2" ref="I20:L23">INDEX(MMULT($I$8:$L$11,$I$14:$L$17),$H2,I$1)</f>
        <v>1</v>
      </c>
      <c r="J20" s="7">
        <f t="shared" si="2"/>
        <v>0</v>
      </c>
      <c r="K20" s="7">
        <f t="shared" si="2"/>
        <v>0</v>
      </c>
      <c r="L20" s="7">
        <f t="shared" si="2"/>
        <v>0</v>
      </c>
      <c r="M20" s="5"/>
      <c r="N20" s="7">
        <f>N14*N8</f>
        <v>1</v>
      </c>
      <c r="O20" s="5"/>
    </row>
    <row r="21" spans="8:15" ht="12.75">
      <c r="H21" s="5"/>
      <c r="I21" s="7">
        <f t="shared" si="2"/>
        <v>0</v>
      </c>
      <c r="J21" s="7">
        <f t="shared" si="2"/>
        <v>1</v>
      </c>
      <c r="K21" s="7">
        <f t="shared" si="2"/>
        <v>0</v>
      </c>
      <c r="L21" s="7">
        <f t="shared" si="2"/>
        <v>0</v>
      </c>
      <c r="M21" s="5"/>
      <c r="N21" s="5"/>
      <c r="O21" s="5"/>
    </row>
    <row r="22" spans="4:15" ht="12.75">
      <c r="D22" s="8" t="s">
        <v>0</v>
      </c>
      <c r="E22" s="8" t="s">
        <v>1</v>
      </c>
      <c r="F22" s="8" t="s">
        <v>22</v>
      </c>
      <c r="H22" s="5"/>
      <c r="I22" s="7">
        <f t="shared" si="2"/>
        <v>0</v>
      </c>
      <c r="J22" s="7">
        <f t="shared" si="2"/>
        <v>0</v>
      </c>
      <c r="K22" s="7">
        <f t="shared" si="2"/>
        <v>1</v>
      </c>
      <c r="L22" s="7">
        <f t="shared" si="2"/>
        <v>0</v>
      </c>
      <c r="M22" s="5"/>
      <c r="N22" s="5"/>
      <c r="O22" s="5"/>
    </row>
    <row r="23" spans="2:15" ht="12.75">
      <c r="B23" s="9" t="s">
        <v>11</v>
      </c>
      <c r="C23" s="9"/>
      <c r="D23" s="1">
        <v>0.5</v>
      </c>
      <c r="E23" s="1">
        <v>0</v>
      </c>
      <c r="F23" s="1">
        <v>0</v>
      </c>
      <c r="H23" s="5"/>
      <c r="I23" s="7">
        <f t="shared" si="2"/>
        <v>0</v>
      </c>
      <c r="J23" s="7">
        <f t="shared" si="2"/>
        <v>0</v>
      </c>
      <c r="K23" s="7">
        <f t="shared" si="2"/>
        <v>0</v>
      </c>
      <c r="L23" s="7">
        <f t="shared" si="2"/>
        <v>1</v>
      </c>
      <c r="M23" s="5"/>
      <c r="N23" s="5"/>
      <c r="O23" s="5"/>
    </row>
    <row r="24" spans="2:15" ht="12.75">
      <c r="B24" s="3"/>
      <c r="H24" s="5"/>
      <c r="I24" s="5"/>
      <c r="J24" s="5"/>
      <c r="K24" s="5"/>
      <c r="L24" s="5"/>
      <c r="M24" s="5"/>
      <c r="N24" s="5"/>
      <c r="O24" s="5"/>
    </row>
    <row r="25" spans="2:7" ht="15.75">
      <c r="B25" s="3" t="s">
        <v>2</v>
      </c>
      <c r="C25" s="3" t="s">
        <v>3</v>
      </c>
      <c r="D25" s="3" t="s">
        <v>4</v>
      </c>
      <c r="E25" s="3" t="s">
        <v>5</v>
      </c>
      <c r="F25" s="3"/>
      <c r="G25" s="3" t="s">
        <v>13</v>
      </c>
    </row>
    <row r="26" spans="2:7" ht="12.75">
      <c r="B26" s="3">
        <f>1-D23-E23-F23</f>
        <v>0.5</v>
      </c>
      <c r="C26" s="1">
        <f>D23</f>
        <v>0.5</v>
      </c>
      <c r="D26" s="1">
        <f>E23</f>
        <v>0</v>
      </c>
      <c r="E26" s="1">
        <f>F23</f>
        <v>0</v>
      </c>
      <c r="G26" s="2">
        <f>SUM(B26:E26)</f>
        <v>1</v>
      </c>
    </row>
    <row r="30" ht="12.75">
      <c r="B30" s="3" t="s">
        <v>24</v>
      </c>
    </row>
    <row r="31" ht="12.75">
      <c r="B31" s="3" t="s">
        <v>25</v>
      </c>
    </row>
    <row r="32" ht="12.75">
      <c r="B32" s="3" t="s">
        <v>26</v>
      </c>
    </row>
    <row r="33" ht="12.75">
      <c r="B33" s="3" t="s">
        <v>27</v>
      </c>
    </row>
  </sheetData>
  <mergeCells count="2">
    <mergeCell ref="C5:E5"/>
    <mergeCell ref="B23:C23"/>
  </mergeCells>
  <dataValidations count="1">
    <dataValidation type="list" allowBlank="1" showInputMessage="1" showErrorMessage="1" sqref="C14">
      <formula1>$C$8:$C$11</formula1>
    </dataValidation>
  </dataValidation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Emilios M. Comodormos</cp:lastModifiedBy>
  <cp:lastPrinted>2007-12-09T12:34:42Z</cp:lastPrinted>
  <dcterms:created xsi:type="dcterms:W3CDTF">2002-03-21T19:37:16Z</dcterms:created>
  <dcterms:modified xsi:type="dcterms:W3CDTF">2008-03-04T17:27:07Z</dcterms:modified>
  <cp:category/>
  <cp:version/>
  <cp:contentType/>
  <cp:contentStatus/>
</cp:coreProperties>
</file>